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chazea\Downloads\"/>
    </mc:Choice>
  </mc:AlternateContent>
  <xr:revisionPtr revIDLastSave="0" documentId="13_ncr:1_{ED2CBDDF-13DB-4FE9-99A7-BFC143A6822B}" xr6:coauthVersionLast="36" xr6:coauthVersionMax="36" xr10:uidLastSave="{00000000-0000-0000-0000-000000000000}"/>
  <bookViews>
    <workbookView xWindow="0" yWindow="0" windowWidth="16110" windowHeight="4780" xr2:uid="{00000000-000D-0000-FFFF-FFFF00000000}"/>
  </bookViews>
  <sheets>
    <sheet name="TARIF CE" sheetId="2" r:id="rId1"/>
  </sheets>
  <calcPr calcId="191029"/>
</workbook>
</file>

<file path=xl/calcChain.xml><?xml version="1.0" encoding="utf-8"?>
<calcChain xmlns="http://schemas.openxmlformats.org/spreadsheetml/2006/main">
  <c r="L27" i="2" l="1"/>
  <c r="L38" i="2" l="1"/>
  <c r="L37" i="2"/>
  <c r="L40" i="2"/>
  <c r="L39" i="2"/>
  <c r="L41" i="2"/>
  <c r="L36" i="2"/>
  <c r="E38" i="2"/>
  <c r="L75" i="2" l="1"/>
  <c r="E21" i="2" l="1"/>
  <c r="L49" i="2"/>
  <c r="L15" i="2"/>
  <c r="L13" i="2" l="1"/>
  <c r="L25" i="2"/>
  <c r="L16" i="2"/>
  <c r="E61" i="2" l="1"/>
  <c r="L63" i="2"/>
  <c r="J73" i="2" l="1"/>
  <c r="L72" i="2"/>
  <c r="L71" i="2"/>
  <c r="L70" i="2"/>
  <c r="L69" i="2"/>
  <c r="L68" i="2"/>
  <c r="L65" i="2"/>
  <c r="L64" i="2"/>
  <c r="L62" i="2"/>
  <c r="L61" i="2"/>
  <c r="L60" i="2"/>
  <c r="L59" i="2"/>
  <c r="L58" i="2"/>
  <c r="L57" i="2"/>
  <c r="L56" i="2"/>
  <c r="L55" i="2"/>
  <c r="L54" i="2"/>
  <c r="L51" i="2"/>
  <c r="L50" i="2"/>
  <c r="L48" i="2"/>
  <c r="L47" i="2"/>
  <c r="L46" i="2"/>
  <c r="L45" i="2"/>
  <c r="L44" i="2"/>
  <c r="L33" i="2"/>
  <c r="L32" i="2"/>
  <c r="L31" i="2"/>
  <c r="L30" i="2"/>
  <c r="L26" i="2"/>
  <c r="L24" i="2"/>
  <c r="L23" i="2"/>
  <c r="L22" i="2"/>
  <c r="L21" i="2"/>
  <c r="L20" i="2"/>
  <c r="L19" i="2"/>
  <c r="L18" i="2"/>
  <c r="L17" i="2"/>
  <c r="L14" i="2"/>
  <c r="L11" i="2"/>
  <c r="L12" i="2"/>
  <c r="L10" i="2"/>
  <c r="E72" i="2"/>
  <c r="E71" i="2"/>
  <c r="E70" i="2"/>
  <c r="E69" i="2"/>
  <c r="E66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0" i="2"/>
  <c r="E19" i="2"/>
  <c r="E18" i="2"/>
  <c r="E17" i="2"/>
  <c r="E16" i="2"/>
  <c r="E15" i="2"/>
  <c r="E14" i="2"/>
  <c r="E13" i="2"/>
  <c r="E12" i="2"/>
  <c r="E11" i="2"/>
  <c r="E10" i="2"/>
  <c r="C73" i="2"/>
  <c r="I76" i="2" l="1"/>
  <c r="L73" i="2"/>
  <c r="E73" i="2"/>
  <c r="K76" i="2" l="1"/>
</calcChain>
</file>

<file path=xl/sharedStrings.xml><?xml version="1.0" encoding="utf-8"?>
<sst xmlns="http://schemas.openxmlformats.org/spreadsheetml/2006/main" count="161" uniqueCount="139">
  <si>
    <t>nb</t>
  </si>
  <si>
    <t>total</t>
  </si>
  <si>
    <t>VIOLETTE 16°</t>
  </si>
  <si>
    <t>PECHE DE VIGNE 18°</t>
  </si>
  <si>
    <t>CITRON DOUX</t>
  </si>
  <si>
    <t>MENTHE VERTE</t>
  </si>
  <si>
    <t>ANIS</t>
  </si>
  <si>
    <t>CITRONADE BIGALLET</t>
  </si>
  <si>
    <t>CITRON VERT</t>
  </si>
  <si>
    <t>MENTHE GLACIALE</t>
  </si>
  <si>
    <t>ORANGE</t>
  </si>
  <si>
    <t>ORGEAT</t>
  </si>
  <si>
    <t>SUCRE DE CANNE</t>
  </si>
  <si>
    <t>ANANAS</t>
  </si>
  <si>
    <t>PAMPLEMOUSSE ROSE</t>
  </si>
  <si>
    <t>BARBAPAPA</t>
  </si>
  <si>
    <t>CARAMEL</t>
  </si>
  <si>
    <t>CASSIS</t>
  </si>
  <si>
    <t>CERISE GRIOTTE</t>
  </si>
  <si>
    <t>CHATAIGNE</t>
  </si>
  <si>
    <t>COCKTAIL FRUITS ROUGES</t>
  </si>
  <si>
    <t>FRAMBOISE</t>
  </si>
  <si>
    <t>KIWI</t>
  </si>
  <si>
    <t>KIWI BANANE</t>
  </si>
  <si>
    <t>MANDARINE</t>
  </si>
  <si>
    <t>NECTARINE</t>
  </si>
  <si>
    <t>NOIX DE COCO</t>
  </si>
  <si>
    <t>PECHE</t>
  </si>
  <si>
    <t>PECHE ABRICOT</t>
  </si>
  <si>
    <t>THE PECHE</t>
  </si>
  <si>
    <t>VANILLE</t>
  </si>
  <si>
    <t>VERVEINE</t>
  </si>
  <si>
    <t>VIOLETTE</t>
  </si>
  <si>
    <t>MURE</t>
  </si>
  <si>
    <t>MYRTILLE</t>
  </si>
  <si>
    <t>PASSION</t>
  </si>
  <si>
    <t xml:space="preserve">prix unité TTC </t>
  </si>
  <si>
    <t>NOISETTE</t>
  </si>
  <si>
    <t>CITRON "acidulé" JINOT</t>
  </si>
  <si>
    <t>FRAISE FRUITEE</t>
  </si>
  <si>
    <t>FRAISE DES BOIS FRUITEE</t>
  </si>
  <si>
    <t>GRENADINE FRUITEE</t>
  </si>
  <si>
    <t>TOTAL</t>
  </si>
  <si>
    <t>TTC</t>
  </si>
  <si>
    <t>GRENADINE SPECIALE BAR</t>
  </si>
  <si>
    <r>
      <t>PIÑA-COLADA</t>
    </r>
    <r>
      <rPr>
        <sz val="8"/>
        <rFont val="Calibri"/>
        <family val="2"/>
      </rPr>
      <t>(ananas - noix de coco)</t>
    </r>
  </si>
  <si>
    <t>CHATAIGNE 18°</t>
  </si>
  <si>
    <t>TOTAL GENERAL       bouteilles</t>
  </si>
  <si>
    <r>
      <t>COCKTAIL AGRUMES</t>
    </r>
    <r>
      <rPr>
        <sz val="8"/>
        <rFont val="Calibri"/>
        <family val="2"/>
      </rPr>
      <t xml:space="preserve"> </t>
    </r>
  </si>
  <si>
    <t xml:space="preserve">MIRABELLE </t>
  </si>
  <si>
    <t>CASSIS 18°</t>
  </si>
  <si>
    <t>MYRTILLE 18°</t>
  </si>
  <si>
    <t xml:space="preserve">BON DE COMMANDE INDIVIDUEL BIGALLET </t>
  </si>
  <si>
    <t xml:space="preserve">GROSEILLE </t>
  </si>
  <si>
    <r>
      <t xml:space="preserve">COLA </t>
    </r>
    <r>
      <rPr>
        <b/>
        <sz val="9"/>
        <color indexed="10"/>
        <rFont val="Calibri"/>
        <family val="2"/>
      </rPr>
      <t xml:space="preserve">                      </t>
    </r>
  </si>
  <si>
    <t xml:space="preserve">MANGUE GOYAVE </t>
  </si>
  <si>
    <t xml:space="preserve">GENEPI </t>
  </si>
  <si>
    <t xml:space="preserve">joindre le règlement à la commande </t>
  </si>
  <si>
    <t xml:space="preserve">FLEUR DE SUREAU </t>
  </si>
  <si>
    <t xml:space="preserve">LITCHI </t>
  </si>
  <si>
    <t>CHOCOLAT NOIR</t>
  </si>
  <si>
    <t>IRISH CREAM</t>
  </si>
  <si>
    <t xml:space="preserve">RHUM ANANAS VANILLE  </t>
  </si>
  <si>
    <t xml:space="preserve">RHUM BANANE  </t>
  </si>
  <si>
    <t xml:space="preserve">RHUM CITRON VERT GINGEMBRE  </t>
  </si>
  <si>
    <t xml:space="preserve">RHUM COCO  </t>
  </si>
  <si>
    <t xml:space="preserve">RHUM LITCHI  </t>
  </si>
  <si>
    <t xml:space="preserve">RHUM POMME CANNELLE  </t>
  </si>
  <si>
    <t>ORANGE SANGUINE PULPES</t>
  </si>
  <si>
    <t>PASTEQUE</t>
  </si>
  <si>
    <t>MENTHE (sans colorant)</t>
  </si>
  <si>
    <t>CITRON PULPES</t>
  </si>
  <si>
    <t xml:space="preserve">CITRON VERT PULPES </t>
  </si>
  <si>
    <t>(valable uniquement pour des commandes groupées via votre CE)</t>
  </si>
  <si>
    <t xml:space="preserve">PAMPLEMOUSSE PULPES </t>
  </si>
  <si>
    <t>BANANE</t>
  </si>
  <si>
    <t xml:space="preserve">ANIS  </t>
  </si>
  <si>
    <t xml:space="preserve">CASSIS  </t>
  </si>
  <si>
    <t xml:space="preserve">CHATAIGNE  </t>
  </si>
  <si>
    <t xml:space="preserve">CITRON  </t>
  </si>
  <si>
    <t xml:space="preserve">FRAISE  </t>
  </si>
  <si>
    <t xml:space="preserve">FRAMBOISE MURE  </t>
  </si>
  <si>
    <t xml:space="preserve">GRENADINE  </t>
  </si>
  <si>
    <t xml:space="preserve">MENTHE  </t>
  </si>
  <si>
    <t xml:space="preserve">ORGEAT  </t>
  </si>
  <si>
    <t xml:space="preserve">PECHE  </t>
  </si>
  <si>
    <t xml:space="preserve">VERVEINE  </t>
  </si>
  <si>
    <r>
      <t xml:space="preserve"> SIROPS BIO  </t>
    </r>
    <r>
      <rPr>
        <b/>
        <sz val="11"/>
        <rFont val="Calibri"/>
        <family val="2"/>
      </rPr>
      <t>70cl</t>
    </r>
  </si>
  <si>
    <r>
      <t>SIROPS Litre</t>
    </r>
    <r>
      <rPr>
        <b/>
        <sz val="12"/>
        <rFont val="Calibri"/>
        <family val="2"/>
      </rPr>
      <t xml:space="preserve"> bouteille en verre </t>
    </r>
  </si>
  <si>
    <r>
      <t>RHUMS ARRANGES 25°</t>
    </r>
    <r>
      <rPr>
        <b/>
        <sz val="11"/>
        <rFont val="Calibri"/>
        <family val="2"/>
      </rPr>
      <t xml:space="preserve"> 70 cl</t>
    </r>
  </si>
  <si>
    <t xml:space="preserve">SUCRE DE CANNE ROUX  </t>
  </si>
  <si>
    <t xml:space="preserve">PAMPLEMPOUSSE  </t>
  </si>
  <si>
    <t xml:space="preserve">MYRTILLE  </t>
  </si>
  <si>
    <t>NOM :</t>
  </si>
  <si>
    <t xml:space="preserve">Prénom : </t>
  </si>
  <si>
    <t xml:space="preserve">Service ou poste : </t>
  </si>
  <si>
    <t>SANGRIA BIB 11° 3L</t>
  </si>
  <si>
    <t>ROSE PAMPLEMOUSSE 12° 75 cl</t>
  </si>
  <si>
    <t xml:space="preserve">BLANC CHATAIGNE 12° 75 cl </t>
  </si>
  <si>
    <t xml:space="preserve">ROSE FRAMBOISE 12° 75 cl </t>
  </si>
  <si>
    <t xml:space="preserve">ROSE MYRTILLE 12° 75 cl </t>
  </si>
  <si>
    <t xml:space="preserve">SANGRIA 11° 75 cl </t>
  </si>
  <si>
    <t xml:space="preserve">VIN CHAUD 11° 75 cl </t>
  </si>
  <si>
    <t>BOISSONS CONCENTREES ZERO SUCRE AJOUTE AVEC PULPES 1L</t>
  </si>
  <si>
    <t xml:space="preserve">ROSE CERISE BIB 12° 3L </t>
  </si>
  <si>
    <t xml:space="preserve">ROSE MYRTILLE BIB 12° 3L </t>
  </si>
  <si>
    <t>ROSE PAMPLEMOUSSE BIB 12° 3L</t>
  </si>
  <si>
    <t>ROSE PECHE BIB 12° 3L</t>
  </si>
  <si>
    <t xml:space="preserve">APERITIF DE CHATAIGNE  </t>
  </si>
  <si>
    <t xml:space="preserve">APERITIF DE GRIOTTE  </t>
  </si>
  <si>
    <t xml:space="preserve">APERITIF DE NOIX  </t>
  </si>
  <si>
    <t>MELON</t>
  </si>
  <si>
    <t>ROSE PECHE 12° 75 cl</t>
  </si>
  <si>
    <t xml:space="preserve">RHUM VANILLE </t>
  </si>
  <si>
    <t xml:space="preserve">CARAMEL </t>
  </si>
  <si>
    <t xml:space="preserve">FLEUR DE SUREAU  </t>
  </si>
  <si>
    <t xml:space="preserve">VANILLE  </t>
  </si>
  <si>
    <t xml:space="preserve">MOJITO </t>
  </si>
  <si>
    <t xml:space="preserve">POMME </t>
  </si>
  <si>
    <t xml:space="preserve">SPECIALITES </t>
  </si>
  <si>
    <t>LIMONCELLO 25° 70cl</t>
  </si>
  <si>
    <t>VERVEINE 40° 70cl</t>
  </si>
  <si>
    <t>GENEPI ALTITUDE 40° 70cl</t>
  </si>
  <si>
    <t>BELLECOUR 18° 70cl</t>
  </si>
  <si>
    <t xml:space="preserve">APERITIF DE MYRTILLE  </t>
  </si>
  <si>
    <t>VINS AROMATISES</t>
  </si>
  <si>
    <r>
      <t xml:space="preserve">lot de 6 verres 27cl </t>
    </r>
    <r>
      <rPr>
        <b/>
        <sz val="8"/>
        <color rgb="FFFF0000"/>
        <rFont val="Calibri"/>
        <family val="2"/>
      </rPr>
      <t>(</t>
    </r>
    <r>
      <rPr>
        <b/>
        <sz val="7"/>
        <color rgb="FFFF0000"/>
        <rFont val="Calibri"/>
        <family val="2"/>
      </rPr>
      <t>nouvelle collection)</t>
    </r>
  </si>
  <si>
    <t>Tarif au 01.01.2023</t>
  </si>
  <si>
    <t xml:space="preserve">CITRON VERT GINGEMBRE </t>
  </si>
  <si>
    <r>
      <t xml:space="preserve">RHUM PASSION </t>
    </r>
    <r>
      <rPr>
        <b/>
        <sz val="11"/>
        <color rgb="FFFF0000"/>
        <rFont val="Calibri"/>
        <family val="2"/>
      </rPr>
      <t xml:space="preserve"> </t>
    </r>
  </si>
  <si>
    <t xml:space="preserve">GENEPI BIO 40° 50cl </t>
  </si>
  <si>
    <r>
      <t xml:space="preserve">APERITIFS AUX FRUITS 16° </t>
    </r>
    <r>
      <rPr>
        <b/>
        <sz val="11"/>
        <rFont val="Calibri"/>
        <family val="2"/>
      </rPr>
      <t>75CL</t>
    </r>
    <r>
      <rPr>
        <b/>
        <sz val="16"/>
        <rFont val="Calibri"/>
        <family val="2"/>
      </rPr>
      <t xml:space="preserve"> </t>
    </r>
  </si>
  <si>
    <t xml:space="preserve">COLA </t>
  </si>
  <si>
    <r>
      <t xml:space="preserve">CREMES DE FRUITS 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50 cl </t>
    </r>
    <r>
      <rPr>
        <b/>
        <sz val="16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nouveau packaging</t>
    </r>
  </si>
  <si>
    <r>
      <t xml:space="preserve">GIN BIO 41,7° 70cl </t>
    </r>
    <r>
      <rPr>
        <b/>
        <sz val="11"/>
        <color rgb="FFFF0000"/>
        <rFont val="Calibri"/>
        <family val="2"/>
      </rPr>
      <t>(nouveauté)</t>
    </r>
  </si>
  <si>
    <r>
      <t xml:space="preserve">préparation pour LIMONADE </t>
    </r>
    <r>
      <rPr>
        <b/>
        <sz val="10"/>
        <color rgb="FFFF0000"/>
        <rFont val="Calibri"/>
        <family val="2"/>
      </rPr>
      <t xml:space="preserve">(nouveauté disponible </t>
    </r>
    <r>
      <rPr>
        <b/>
        <sz val="8"/>
        <color rgb="FFFF0000"/>
        <rFont val="Calibri"/>
        <family val="2"/>
      </rPr>
      <t>au 01/02/2023</t>
    </r>
    <r>
      <rPr>
        <sz val="8"/>
        <color rgb="FFFF0000"/>
        <rFont val="Calibri"/>
        <family val="2"/>
      </rPr>
      <t>)</t>
    </r>
  </si>
  <si>
    <t>Nom du CE : PassUCA</t>
  </si>
  <si>
    <t xml:space="preserve">Date de cloture de commande : </t>
  </si>
  <si>
    <t>Date de reception prévue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</si>
</sst>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F"/>
    <numFmt numFmtId="165" formatCode="#,##0.00\ &quot;€&quot;"/>
    <numFmt numFmtId="166" formatCode="#,##0.0\ &quot;€&quot;"/>
  </numFmts>
  <fonts count="31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b/>
      <sz val="9"/>
      <color indexed="10"/>
      <name val="Calibri"/>
      <family val="2"/>
    </font>
    <font>
      <sz val="12"/>
      <name val="Times New Roman"/>
      <family val="1"/>
    </font>
    <font>
      <sz val="9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</font>
    <font>
      <i/>
      <sz val="11"/>
      <color theme="1"/>
      <name val="Calibri"/>
      <family val="2"/>
    </font>
    <font>
      <b/>
      <sz val="18"/>
      <color rgb="FFFF0000"/>
      <name val="Calibri"/>
      <family val="2"/>
    </font>
    <font>
      <sz val="11"/>
      <name val="Calibri"/>
      <family val="2"/>
      <scheme val="minor"/>
    </font>
    <font>
      <b/>
      <sz val="20"/>
      <color rgb="FFFF0000"/>
      <name val="Calibri"/>
      <family val="2"/>
    </font>
    <font>
      <b/>
      <sz val="11"/>
      <color rgb="FFFF0000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rgb="FFFF0000"/>
      <name val="Calibri"/>
      <family val="2"/>
    </font>
    <font>
      <b/>
      <sz val="7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name val="Calibri"/>
      <family val="2"/>
    </font>
    <font>
      <sz val="8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7" fillId="0" borderId="3" xfId="0" applyNumberFormat="1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1" fillId="0" borderId="0" xfId="0" applyFont="1"/>
    <xf numFmtId="0" fontId="5" fillId="0" borderId="0" xfId="0" applyFont="1"/>
    <xf numFmtId="2" fontId="2" fillId="0" borderId="3" xfId="0" applyNumberFormat="1" applyFont="1" applyBorder="1" applyAlignment="1">
      <alignment horizontal="left"/>
    </xf>
    <xf numFmtId="0" fontId="4" fillId="0" borderId="0" xfId="0" applyFont="1"/>
    <xf numFmtId="0" fontId="4" fillId="3" borderId="7" xfId="0" applyFont="1" applyFill="1" applyBorder="1"/>
    <xf numFmtId="0" fontId="6" fillId="3" borderId="8" xfId="0" applyFont="1" applyFill="1" applyBorder="1"/>
    <xf numFmtId="0" fontId="2" fillId="0" borderId="0" xfId="0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/>
    <xf numFmtId="165" fontId="6" fillId="3" borderId="8" xfId="0" applyNumberFormat="1" applyFont="1" applyFill="1" applyBorder="1"/>
    <xf numFmtId="165" fontId="2" fillId="0" borderId="0" xfId="0" applyNumberFormat="1" applyFont="1"/>
    <xf numFmtId="165" fontId="0" fillId="0" borderId="0" xfId="0" applyNumberFormat="1"/>
    <xf numFmtId="0" fontId="17" fillId="0" borderId="0" xfId="0" applyFont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66" fontId="6" fillId="0" borderId="0" xfId="0" applyNumberFormat="1" applyFont="1"/>
    <xf numFmtId="166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7" fillId="0" borderId="18" xfId="0" applyNumberFormat="1" applyFont="1" applyBorder="1"/>
    <xf numFmtId="2" fontId="2" fillId="0" borderId="5" xfId="0" applyNumberFormat="1" applyFont="1" applyBorder="1" applyAlignment="1">
      <alignment horizontal="left"/>
    </xf>
    <xf numFmtId="2" fontId="7" fillId="0" borderId="5" xfId="0" applyNumberFormat="1" applyFont="1" applyBorder="1" applyAlignment="1">
      <alignment horizontal="left"/>
    </xf>
    <xf numFmtId="165" fontId="7" fillId="0" borderId="19" xfId="0" applyNumberFormat="1" applyFont="1" applyBorder="1"/>
    <xf numFmtId="0" fontId="2" fillId="0" borderId="2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" fillId="0" borderId="22" xfId="0" applyFont="1" applyBorder="1" applyAlignment="1">
      <alignment horizontal="center"/>
    </xf>
    <xf numFmtId="2" fontId="16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1" fillId="6" borderId="3" xfId="0" applyFont="1" applyFill="1" applyBorder="1"/>
    <xf numFmtId="0" fontId="21" fillId="6" borderId="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1" fillId="6" borderId="1" xfId="0" applyFont="1" applyFill="1" applyBorder="1"/>
    <xf numFmtId="0" fontId="7" fillId="0" borderId="15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166" fontId="6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5" fontId="7" fillId="0" borderId="0" xfId="0" applyNumberFormat="1" applyFont="1" applyAlignment="1" applyProtection="1">
      <alignment horizontal="right"/>
      <protection locked="0"/>
    </xf>
    <xf numFmtId="166" fontId="7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165" fontId="19" fillId="5" borderId="0" xfId="0" applyNumberFormat="1" applyFont="1" applyFill="1" applyProtection="1">
      <protection locked="0"/>
    </xf>
    <xf numFmtId="165" fontId="7" fillId="5" borderId="0" xfId="0" applyNumberFormat="1" applyFont="1" applyFill="1" applyProtection="1">
      <protection locked="0"/>
    </xf>
    <xf numFmtId="0" fontId="7" fillId="5" borderId="0" xfId="0" applyFont="1" applyFill="1" applyProtection="1">
      <protection locked="0"/>
    </xf>
    <xf numFmtId="0" fontId="2" fillId="0" borderId="2" xfId="0" applyFont="1" applyBorder="1" applyAlignment="1">
      <alignment horizontal="center"/>
    </xf>
    <xf numFmtId="0" fontId="4" fillId="0" borderId="1" xfId="0" applyFont="1" applyBorder="1"/>
    <xf numFmtId="0" fontId="2" fillId="0" borderId="3" xfId="0" applyFont="1" applyBorder="1"/>
    <xf numFmtId="0" fontId="2" fillId="0" borderId="1" xfId="0" applyFont="1" applyBorder="1"/>
    <xf numFmtId="0" fontId="4" fillId="0" borderId="3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7" borderId="2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4" fillId="7" borderId="3" xfId="0" applyFont="1" applyFill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7" borderId="10" xfId="0" applyFont="1" applyFill="1" applyBorder="1"/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/>
    <xf numFmtId="0" fontId="3" fillId="6" borderId="12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/>
      <protection locked="0"/>
    </xf>
    <xf numFmtId="165" fontId="2" fillId="6" borderId="20" xfId="0" applyNumberFormat="1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/>
      <protection locked="0"/>
    </xf>
    <xf numFmtId="165" fontId="2" fillId="6" borderId="18" xfId="0" applyNumberFormat="1" applyFont="1" applyFill="1" applyBorder="1" applyAlignment="1">
      <alignment horizontal="center"/>
    </xf>
    <xf numFmtId="0" fontId="2" fillId="6" borderId="10" xfId="0" applyFont="1" applyFill="1" applyBorder="1" applyAlignment="1" applyProtection="1">
      <alignment horizontal="center"/>
      <protection locked="0"/>
    </xf>
    <xf numFmtId="165" fontId="2" fillId="6" borderId="31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8" borderId="11" xfId="0" applyFont="1" applyFill="1" applyBorder="1" applyAlignment="1">
      <alignment horizontal="left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20" fillId="12" borderId="11" xfId="0" applyFont="1" applyFill="1" applyBorder="1" applyAlignment="1">
      <alignment horizontal="left"/>
    </xf>
    <xf numFmtId="0" fontId="8" fillId="12" borderId="12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left" vertical="center"/>
    </xf>
    <xf numFmtId="0" fontId="25" fillId="13" borderId="12" xfId="0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/>
    </xf>
    <xf numFmtId="165" fontId="8" fillId="14" borderId="12" xfId="0" applyNumberFormat="1" applyFont="1" applyFill="1" applyBorder="1" applyAlignment="1">
      <alignment horizontal="center" vertical="center" wrapText="1"/>
    </xf>
    <xf numFmtId="165" fontId="8" fillId="14" borderId="1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3" fillId="10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Protection="1">
      <protection locked="0"/>
    </xf>
    <xf numFmtId="0" fontId="8" fillId="9" borderId="12" xfId="0" applyFont="1" applyFill="1" applyBorder="1" applyAlignment="1">
      <alignment horizontal="center" vertical="center"/>
    </xf>
    <xf numFmtId="165" fontId="8" fillId="9" borderId="1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11" borderId="11" xfId="0" applyFont="1" applyFill="1" applyBorder="1" applyAlignment="1">
      <alignment horizontal="left" vertical="center"/>
    </xf>
    <xf numFmtId="0" fontId="8" fillId="11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Protection="1">
      <protection locked="0"/>
    </xf>
    <xf numFmtId="1" fontId="2" fillId="4" borderId="23" xfId="0" applyNumberFormat="1" applyFont="1" applyFill="1" applyBorder="1"/>
    <xf numFmtId="166" fontId="2" fillId="0" borderId="0" xfId="0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vertical="center" wrapText="1"/>
    </xf>
    <xf numFmtId="0" fontId="7" fillId="0" borderId="36" xfId="0" applyFont="1" applyBorder="1" applyProtection="1"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left"/>
    </xf>
    <xf numFmtId="165" fontId="2" fillId="4" borderId="23" xfId="0" applyNumberFormat="1" applyFont="1" applyFill="1" applyBorder="1"/>
    <xf numFmtId="165" fontId="7" fillId="0" borderId="37" xfId="0" applyNumberFormat="1" applyFont="1" applyBorder="1"/>
    <xf numFmtId="165" fontId="7" fillId="0" borderId="38" xfId="0" applyNumberFormat="1" applyFont="1" applyBorder="1"/>
    <xf numFmtId="165" fontId="7" fillId="0" borderId="39" xfId="0" applyNumberFormat="1" applyFont="1" applyBorder="1"/>
    <xf numFmtId="165" fontId="7" fillId="0" borderId="40" xfId="0" applyNumberFormat="1" applyFont="1" applyBorder="1"/>
    <xf numFmtId="165" fontId="7" fillId="0" borderId="41" xfId="0" applyNumberFormat="1" applyFont="1" applyBorder="1"/>
    <xf numFmtId="165" fontId="2" fillId="0" borderId="40" xfId="0" applyNumberFormat="1" applyFont="1" applyBorder="1"/>
    <xf numFmtId="165" fontId="2" fillId="0" borderId="39" xfId="0" applyNumberFormat="1" applyFont="1" applyBorder="1"/>
    <xf numFmtId="165" fontId="2" fillId="0" borderId="38" xfId="0" applyNumberFormat="1" applyFont="1" applyBorder="1"/>
    <xf numFmtId="0" fontId="2" fillId="15" borderId="4" xfId="0" applyFont="1" applyFill="1" applyBorder="1" applyAlignment="1">
      <alignment horizontal="center" vertical="center"/>
    </xf>
    <xf numFmtId="165" fontId="7" fillId="15" borderId="38" xfId="0" applyNumberFormat="1" applyFont="1" applyFill="1" applyBorder="1"/>
    <xf numFmtId="0" fontId="2" fillId="15" borderId="3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164" fontId="2" fillId="0" borderId="36" xfId="0" applyNumberFormat="1" applyFont="1" applyBorder="1" applyAlignment="1">
      <alignment vertical="center"/>
    </xf>
    <xf numFmtId="164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2" fillId="15" borderId="3" xfId="0" applyNumberFormat="1" applyFont="1" applyFill="1" applyBorder="1" applyAlignment="1">
      <alignment vertical="center"/>
    </xf>
    <xf numFmtId="0" fontId="7" fillId="15" borderId="4" xfId="0" applyFont="1" applyFill="1" applyBorder="1" applyAlignment="1">
      <alignment horizontal="center" vertical="center"/>
    </xf>
    <xf numFmtId="0" fontId="7" fillId="0" borderId="43" xfId="0" applyFont="1" applyBorder="1" applyProtection="1">
      <protection locked="0"/>
    </xf>
    <xf numFmtId="0" fontId="7" fillId="0" borderId="10" xfId="0" applyFont="1" applyBorder="1" applyProtection="1">
      <protection locked="0"/>
    </xf>
    <xf numFmtId="165" fontId="8" fillId="9" borderId="12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/>
    <xf numFmtId="165" fontId="7" fillId="0" borderId="3" xfId="0" applyNumberFormat="1" applyFont="1" applyBorder="1"/>
    <xf numFmtId="165" fontId="7" fillId="0" borderId="5" xfId="0" applyNumberFormat="1" applyFont="1" applyBorder="1"/>
    <xf numFmtId="165" fontId="7" fillId="0" borderId="15" xfId="0" applyNumberFormat="1" applyFont="1" applyBorder="1"/>
    <xf numFmtId="165" fontId="7" fillId="0" borderId="13" xfId="0" applyNumberFormat="1" applyFont="1" applyBorder="1"/>
    <xf numFmtId="165" fontId="2" fillId="0" borderId="15" xfId="0" applyNumberFormat="1" applyFont="1" applyBorder="1"/>
    <xf numFmtId="165" fontId="7" fillId="15" borderId="3" xfId="0" applyNumberFormat="1" applyFont="1" applyFill="1" applyBorder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9" fillId="6" borderId="12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165" fontId="2" fillId="6" borderId="10" xfId="0" applyNumberFormat="1" applyFont="1" applyFill="1" applyBorder="1" applyAlignment="1">
      <alignment horizontal="center"/>
    </xf>
    <xf numFmtId="0" fontId="12" fillId="0" borderId="0" xfId="0" applyFont="1"/>
    <xf numFmtId="165" fontId="8" fillId="8" borderId="12" xfId="0" applyNumberFormat="1" applyFont="1" applyFill="1" applyBorder="1" applyAlignment="1">
      <alignment horizontal="center" vertical="center" wrapText="1"/>
    </xf>
    <xf numFmtId="166" fontId="8" fillId="8" borderId="17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7" fillId="0" borderId="35" xfId="0" applyNumberFormat="1" applyFont="1" applyBorder="1"/>
    <xf numFmtId="165" fontId="7" fillId="0" borderId="10" xfId="0" applyNumberFormat="1" applyFont="1" applyBorder="1" applyAlignment="1">
      <alignment horizontal="center"/>
    </xf>
    <xf numFmtId="165" fontId="8" fillId="10" borderId="12" xfId="0" applyNumberFormat="1" applyFont="1" applyFill="1" applyBorder="1" applyAlignment="1">
      <alignment horizontal="center" vertical="center" wrapText="1"/>
    </xf>
    <xf numFmtId="166" fontId="8" fillId="10" borderId="17" xfId="0" applyNumberFormat="1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8" fillId="11" borderId="12" xfId="0" applyNumberFormat="1" applyFont="1" applyFill="1" applyBorder="1" applyAlignment="1">
      <alignment horizontal="center" vertical="center" wrapText="1"/>
    </xf>
    <xf numFmtId="165" fontId="8" fillId="11" borderId="17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/>
    </xf>
    <xf numFmtId="165" fontId="7" fillId="0" borderId="35" xfId="0" applyNumberFormat="1" applyFont="1" applyBorder="1" applyAlignment="1">
      <alignment horizontal="center"/>
    </xf>
    <xf numFmtId="165" fontId="8" fillId="12" borderId="12" xfId="0" applyNumberFormat="1" applyFont="1" applyFill="1" applyBorder="1" applyAlignment="1">
      <alignment horizontal="center" vertical="center" wrapText="1"/>
    </xf>
    <xf numFmtId="165" fontId="8" fillId="12" borderId="17" xfId="0" applyNumberFormat="1" applyFont="1" applyFill="1" applyBorder="1" applyAlignment="1">
      <alignment horizontal="center" vertical="center"/>
    </xf>
    <xf numFmtId="165" fontId="7" fillId="0" borderId="20" xfId="0" applyNumberFormat="1" applyFont="1" applyBorder="1"/>
    <xf numFmtId="165" fontId="25" fillId="13" borderId="12" xfId="0" applyNumberFormat="1" applyFont="1" applyFill="1" applyBorder="1" applyAlignment="1">
      <alignment horizontal="center" vertical="center" wrapText="1"/>
    </xf>
    <xf numFmtId="165" fontId="25" fillId="13" borderId="17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/>
    <xf numFmtId="165" fontId="2" fillId="0" borderId="20" xfId="0" applyNumberFormat="1" applyFont="1" applyBorder="1"/>
    <xf numFmtId="165" fontId="7" fillId="0" borderId="33" xfId="0" applyNumberFormat="1" applyFont="1" applyBorder="1" applyAlignment="1">
      <alignment horizontal="center"/>
    </xf>
    <xf numFmtId="165" fontId="2" fillId="0" borderId="34" xfId="0" applyNumberFormat="1" applyFont="1" applyBorder="1"/>
    <xf numFmtId="165" fontId="2" fillId="7" borderId="20" xfId="0" applyNumberFormat="1" applyFont="1" applyFill="1" applyBorder="1"/>
    <xf numFmtId="165" fontId="2" fillId="7" borderId="18" xfId="0" applyNumberFormat="1" applyFont="1" applyFill="1" applyBorder="1"/>
    <xf numFmtId="165" fontId="2" fillId="7" borderId="31" xfId="0" applyNumberFormat="1" applyFont="1" applyFill="1" applyBorder="1"/>
    <xf numFmtId="0" fontId="3" fillId="6" borderId="2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4" fillId="13" borderId="24" xfId="0" applyFont="1" applyFill="1" applyBorder="1" applyAlignment="1">
      <alignment horizontal="center" vertical="center"/>
    </xf>
    <xf numFmtId="0" fontId="24" fillId="13" borderId="25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wrapText="1"/>
    </xf>
    <xf numFmtId="0" fontId="10" fillId="7" borderId="26" xfId="0" applyFont="1" applyFill="1" applyBorder="1" applyAlignment="1" applyProtection="1">
      <alignment horizontal="center"/>
      <protection locked="0"/>
    </xf>
    <xf numFmtId="0" fontId="10" fillId="7" borderId="27" xfId="0" applyFont="1" applyFill="1" applyBorder="1" applyAlignment="1" applyProtection="1">
      <alignment horizontal="center"/>
      <protection locked="0"/>
    </xf>
    <xf numFmtId="0" fontId="10" fillId="7" borderId="28" xfId="0" applyFont="1" applyFill="1" applyBorder="1" applyAlignment="1" applyProtection="1">
      <alignment horizontal="center"/>
      <protection locked="0"/>
    </xf>
    <xf numFmtId="0" fontId="22" fillId="7" borderId="29" xfId="0" applyFont="1" applyFill="1" applyBorder="1" applyAlignment="1">
      <alignment horizontal="center"/>
    </xf>
    <xf numFmtId="0" fontId="13" fillId="7" borderId="30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10" fillId="14" borderId="24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1343025</xdr:colOff>
      <xdr:row>2</xdr:row>
      <xdr:rowOff>314325</xdr:rowOff>
    </xdr:to>
    <xdr:pic>
      <xdr:nvPicPr>
        <xdr:cNvPr id="4741" name="Image 2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142875</xdr:colOff>
      <xdr:row>8</xdr:row>
      <xdr:rowOff>28575</xdr:rowOff>
    </xdr:from>
    <xdr:to>
      <xdr:col>8</xdr:col>
      <xdr:colOff>866775</xdr:colOff>
      <xdr:row>8</xdr:row>
      <xdr:rowOff>409575</xdr:rowOff>
    </xdr:to>
    <xdr:pic>
      <xdr:nvPicPr>
        <xdr:cNvPr id="4747" name="Picture 3" descr="Y:\ISABELLE\communication\photoshop\produit découpé\LOGO BIO.jpg">
          <a:extLst>
            <a:ext uri="{FF2B5EF4-FFF2-40B4-BE49-F238E27FC236}">
              <a16:creationId xmlns:a16="http://schemas.microsoft.com/office/drawing/2014/main" id="{00000000-0008-0000-0000-00008B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79070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1524000</xdr:colOff>
      <xdr:row>36</xdr:row>
      <xdr:rowOff>142875</xdr:rowOff>
    </xdr:from>
    <xdr:to>
      <xdr:col>8</xdr:col>
      <xdr:colOff>53100</xdr:colOff>
      <xdr:row>38</xdr:row>
      <xdr:rowOff>119775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7356FC0-10DE-4BB0-A606-A7C524152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8296275"/>
          <a:ext cx="396000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247651</xdr:colOff>
      <xdr:row>27</xdr:row>
      <xdr:rowOff>197549</xdr:rowOff>
    </xdr:from>
    <xdr:to>
      <xdr:col>8</xdr:col>
      <xdr:colOff>666751</xdr:colOff>
      <xdr:row>33</xdr:row>
      <xdr:rowOff>39824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4BD34C7-DDDD-4ABD-AFF5-790F49923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56" t="7276" r="14490"/>
        <a:stretch/>
      </xdr:blipFill>
      <xdr:spPr>
        <a:xfrm>
          <a:off x="6438901" y="6312599"/>
          <a:ext cx="419100" cy="13662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67</xdr:row>
      <xdr:rowOff>40017</xdr:rowOff>
    </xdr:from>
    <xdr:to>
      <xdr:col>8</xdr:col>
      <xdr:colOff>752475</xdr:colOff>
      <xdr:row>71</xdr:row>
      <xdr:rowOff>182699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76FC055-79AA-AF3B-EAC3-B2F4619EA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2568" r="2244"/>
        <a:stretch/>
      </xdr:blipFill>
      <xdr:spPr>
        <a:xfrm>
          <a:off x="6381750" y="15365742"/>
          <a:ext cx="561975" cy="1142807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52</xdr:row>
      <xdr:rowOff>390524</xdr:rowOff>
    </xdr:from>
    <xdr:to>
      <xdr:col>8</xdr:col>
      <xdr:colOff>781050</xdr:colOff>
      <xdr:row>57</xdr:row>
      <xdr:rowOff>3674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E54A1CDE-0D30-2771-4F59-9DF7CB199E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6" t="27340" r="13406"/>
        <a:stretch/>
      </xdr:blipFill>
      <xdr:spPr>
        <a:xfrm>
          <a:off x="6305550" y="12087224"/>
          <a:ext cx="666750" cy="78472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9</xdr:row>
      <xdr:rowOff>95250</xdr:rowOff>
    </xdr:from>
    <xdr:to>
      <xdr:col>8</xdr:col>
      <xdr:colOff>866775</xdr:colOff>
      <xdr:row>23</xdr:row>
      <xdr:rowOff>41550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28C972AD-1576-4F64-7620-F7692A48CC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93" r="18439"/>
        <a:stretch/>
      </xdr:blipFill>
      <xdr:spPr>
        <a:xfrm>
          <a:off x="6238875" y="2438400"/>
          <a:ext cx="819150" cy="28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1085849</xdr:colOff>
      <xdr:row>9</xdr:row>
      <xdr:rowOff>57150</xdr:rowOff>
    </xdr:from>
    <xdr:to>
      <xdr:col>1</xdr:col>
      <xdr:colOff>1853733</xdr:colOff>
      <xdr:row>17</xdr:row>
      <xdr:rowOff>180750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E724CD91-6E69-A5D2-4132-0E3E9B4C8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9" y="2400300"/>
          <a:ext cx="767884" cy="18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43</xdr:row>
      <xdr:rowOff>48055</xdr:rowOff>
    </xdr:from>
    <xdr:to>
      <xdr:col>8</xdr:col>
      <xdr:colOff>838200</xdr:colOff>
      <xdr:row>50</xdr:row>
      <xdr:rowOff>173175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87BB0124-A3AA-52FE-EF6A-84379B2F2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6" r="15504"/>
        <a:stretch/>
      </xdr:blipFill>
      <xdr:spPr>
        <a:xfrm>
          <a:off x="6324600" y="10287430"/>
          <a:ext cx="704850" cy="154434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228601</xdr:colOff>
      <xdr:row>57</xdr:row>
      <xdr:rowOff>47625</xdr:rowOff>
    </xdr:from>
    <xdr:to>
      <xdr:col>8</xdr:col>
      <xdr:colOff>783136</xdr:colOff>
      <xdr:row>64</xdr:row>
      <xdr:rowOff>125550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B5F7DE-500C-77CC-BC6F-A47CA793F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1" y="12915900"/>
          <a:ext cx="554535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1104900</xdr:colOff>
      <xdr:row>45</xdr:row>
      <xdr:rowOff>47625</xdr:rowOff>
    </xdr:from>
    <xdr:to>
      <xdr:col>1</xdr:col>
      <xdr:colOff>1783500</xdr:colOff>
      <xdr:row>53</xdr:row>
      <xdr:rowOff>37875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A7C13BE-7304-AF87-1DA6-E35D0417E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0325100"/>
          <a:ext cx="678600" cy="1800000"/>
        </a:xfrm>
        <a:prstGeom prst="rect">
          <a:avLst/>
        </a:prstGeom>
      </xdr:spPr>
    </xdr:pic>
    <xdr:clientData/>
  </xdr:twoCellAnchor>
  <xdr:oneCellAnchor>
    <xdr:from>
      <xdr:col>7</xdr:col>
      <xdr:colOff>1226325</xdr:colOff>
      <xdr:row>34</xdr:row>
      <xdr:rowOff>171451</xdr:rowOff>
    </xdr:from>
    <xdr:ext cx="396000" cy="396000"/>
    <xdr:pic>
      <xdr:nvPicPr>
        <xdr:cNvPr id="2" name="Image 1">
          <a:extLst>
            <a:ext uri="{FF2B5EF4-FFF2-40B4-BE49-F238E27FC236}">
              <a16:creationId xmlns:a16="http://schemas.microsoft.com/office/drawing/2014/main" id="{EF5D2691-33C4-43E4-BBF4-2739F10B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675" y="7724776"/>
          <a:ext cx="396000" cy="396000"/>
        </a:xfrm>
        <a:prstGeom prst="rect">
          <a:avLst/>
        </a:prstGeom>
      </xdr:spPr>
    </xdr:pic>
    <xdr:clientData/>
  </xdr:oneCellAnchor>
  <xdr:oneCellAnchor>
    <xdr:from>
      <xdr:col>7</xdr:col>
      <xdr:colOff>1419224</xdr:colOff>
      <xdr:row>40</xdr:row>
      <xdr:rowOff>9523</xdr:rowOff>
    </xdr:from>
    <xdr:ext cx="360000" cy="360000"/>
    <xdr:pic>
      <xdr:nvPicPr>
        <xdr:cNvPr id="5" name="Image 4">
          <a:extLst>
            <a:ext uri="{FF2B5EF4-FFF2-40B4-BE49-F238E27FC236}">
              <a16:creationId xmlns:a16="http://schemas.microsoft.com/office/drawing/2014/main" id="{13709C7D-CC0E-4D24-8E92-007F6F6B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4" y="9086848"/>
          <a:ext cx="360000" cy="360000"/>
        </a:xfrm>
        <a:prstGeom prst="rect">
          <a:avLst/>
        </a:prstGeom>
      </xdr:spPr>
    </xdr:pic>
    <xdr:clientData/>
  </xdr:oneCellAnchor>
  <xdr:twoCellAnchor editAs="oneCell">
    <xdr:from>
      <xdr:col>8</xdr:col>
      <xdr:colOff>142049</xdr:colOff>
      <xdr:row>35</xdr:row>
      <xdr:rowOff>114300</xdr:rowOff>
    </xdr:from>
    <xdr:to>
      <xdr:col>8</xdr:col>
      <xdr:colOff>703736</xdr:colOff>
      <xdr:row>40</xdr:row>
      <xdr:rowOff>171449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85A2F4D-281A-0754-7B85-B676EEB80A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4"/>
        <a:stretch/>
      </xdr:blipFill>
      <xdr:spPr>
        <a:xfrm>
          <a:off x="6333299" y="8058150"/>
          <a:ext cx="561687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showWhiteSpace="0" topLeftCell="A6" zoomScaleNormal="100" workbookViewId="0">
      <selection activeCell="I5" sqref="I5"/>
    </sheetView>
  </sheetViews>
  <sheetFormatPr baseColWidth="10" defaultColWidth="11.453125" defaultRowHeight="13" x14ac:dyDescent="0.3"/>
  <cols>
    <col min="1" max="1" width="5.1796875" style="1" customWidth="1"/>
    <col min="2" max="2" width="28.26953125" style="1" customWidth="1"/>
    <col min="3" max="3" width="5.453125" style="1" customWidth="1"/>
    <col min="4" max="5" width="8.54296875" style="23" customWidth="1"/>
    <col min="6" max="6" width="3" style="1" customWidth="1"/>
    <col min="7" max="7" width="5.81640625" style="1" bestFit="1" customWidth="1"/>
    <col min="8" max="8" width="28" style="1" customWidth="1"/>
    <col min="9" max="9" width="13.54296875" style="1" customWidth="1"/>
    <col min="10" max="10" width="4.7265625" style="1" customWidth="1"/>
    <col min="11" max="11" width="10.1796875" style="22" customWidth="1"/>
    <col min="12" max="12" width="8.7265625" style="39" customWidth="1"/>
    <col min="13" max="16384" width="11.453125" style="1"/>
  </cols>
  <sheetData>
    <row r="1" spans="1:14" ht="13.5" thickBot="1" x14ac:dyDescent="0.35">
      <c r="C1" s="64"/>
      <c r="D1" s="65"/>
      <c r="E1" s="65"/>
      <c r="F1" s="64"/>
      <c r="G1" s="64"/>
      <c r="H1" s="64"/>
      <c r="I1" s="64"/>
      <c r="J1" s="64"/>
      <c r="K1" s="66"/>
    </row>
    <row r="2" spans="1:14" ht="21" x14ac:dyDescent="0.5">
      <c r="C2" s="214" t="s">
        <v>52</v>
      </c>
      <c r="D2" s="215"/>
      <c r="E2" s="215"/>
      <c r="F2" s="215"/>
      <c r="G2" s="215"/>
      <c r="H2" s="215"/>
      <c r="I2" s="215"/>
      <c r="J2" s="215"/>
      <c r="K2" s="216"/>
    </row>
    <row r="3" spans="1:14" ht="26.5" thickBot="1" x14ac:dyDescent="0.65">
      <c r="C3" s="217" t="s">
        <v>127</v>
      </c>
      <c r="D3" s="218"/>
      <c r="E3" s="218"/>
      <c r="F3" s="218"/>
      <c r="G3" s="218"/>
      <c r="H3" s="218"/>
      <c r="I3" s="218"/>
      <c r="J3" s="218"/>
      <c r="K3" s="219"/>
    </row>
    <row r="4" spans="1:14" x14ac:dyDescent="0.3">
      <c r="A4" s="64"/>
      <c r="B4" s="64"/>
      <c r="C4" s="64"/>
      <c r="D4" s="65"/>
      <c r="E4" s="65"/>
      <c r="F4" s="64"/>
      <c r="G4" s="64"/>
      <c r="H4" s="64"/>
      <c r="I4" s="64"/>
      <c r="J4" s="64"/>
      <c r="K4" s="66"/>
      <c r="L4" s="67"/>
    </row>
    <row r="5" spans="1:14" s="2" customFormat="1" ht="18.5" x14ac:dyDescent="0.45">
      <c r="A5" s="226" t="s">
        <v>136</v>
      </c>
      <c r="B5" s="226"/>
      <c r="C5" s="69"/>
      <c r="D5" s="70" t="s">
        <v>137</v>
      </c>
      <c r="E5" s="71"/>
      <c r="F5" s="69"/>
      <c r="G5" s="69"/>
      <c r="H5" s="69"/>
      <c r="I5" s="179">
        <v>2023</v>
      </c>
      <c r="J5" s="69"/>
      <c r="K5" s="72"/>
      <c r="L5" s="73"/>
    </row>
    <row r="6" spans="1:14" s="2" customFormat="1" ht="14.5" x14ac:dyDescent="0.35">
      <c r="A6" s="226" t="s">
        <v>93</v>
      </c>
      <c r="B6" s="226"/>
      <c r="C6" s="69"/>
      <c r="D6" s="74" t="s">
        <v>73</v>
      </c>
      <c r="E6" s="71"/>
      <c r="F6" s="69"/>
      <c r="G6" s="69"/>
      <c r="H6" s="69"/>
      <c r="I6" s="69"/>
      <c r="J6" s="69"/>
      <c r="K6" s="71"/>
      <c r="L6" s="73"/>
    </row>
    <row r="7" spans="1:14" s="2" customFormat="1" ht="14.5" x14ac:dyDescent="0.35">
      <c r="A7" s="68" t="s">
        <v>94</v>
      </c>
      <c r="B7" s="69"/>
      <c r="C7" s="69"/>
      <c r="D7" s="75" t="s">
        <v>138</v>
      </c>
      <c r="E7" s="71"/>
      <c r="F7" s="69"/>
      <c r="G7" s="69"/>
      <c r="H7" s="69"/>
      <c r="I7" s="69"/>
      <c r="J7" s="69"/>
      <c r="K7" s="71"/>
      <c r="L7" s="73"/>
    </row>
    <row r="8" spans="1:14" s="2" customFormat="1" ht="15" thickBot="1" x14ac:dyDescent="0.4">
      <c r="A8" s="75" t="s">
        <v>95</v>
      </c>
      <c r="B8" s="69"/>
      <c r="C8" s="69"/>
      <c r="D8" s="76" t="s">
        <v>57</v>
      </c>
      <c r="E8" s="77"/>
      <c r="F8" s="78"/>
      <c r="G8" s="78"/>
      <c r="H8" s="78"/>
      <c r="I8" s="69"/>
      <c r="J8" s="69"/>
      <c r="K8" s="71"/>
      <c r="L8" s="73"/>
    </row>
    <row r="9" spans="1:14" s="2" customFormat="1" ht="44" thickBot="1" x14ac:dyDescent="0.4">
      <c r="A9" s="212" t="s">
        <v>88</v>
      </c>
      <c r="B9" s="213"/>
      <c r="C9" s="121" t="s">
        <v>0</v>
      </c>
      <c r="D9" s="165" t="s">
        <v>36</v>
      </c>
      <c r="E9" s="122" t="s">
        <v>1</v>
      </c>
      <c r="G9" s="224" t="s">
        <v>87</v>
      </c>
      <c r="H9" s="225"/>
      <c r="I9" s="106"/>
      <c r="J9" s="107" t="s">
        <v>0</v>
      </c>
      <c r="K9" s="180" t="s">
        <v>36</v>
      </c>
      <c r="L9" s="181" t="s">
        <v>1</v>
      </c>
    </row>
    <row r="10" spans="1:14" s="2" customFormat="1" ht="15.5" thickTop="1" thickBot="1" x14ac:dyDescent="0.4">
      <c r="A10" s="118">
        <v>6013</v>
      </c>
      <c r="B10" s="119" t="s">
        <v>13</v>
      </c>
      <c r="C10" s="120"/>
      <c r="D10" s="166">
        <v>5.45</v>
      </c>
      <c r="E10" s="142" t="str">
        <f t="shared" ref="E10:E43" si="0">IF((C10)=0,"",(C10*D10))</f>
        <v/>
      </c>
      <c r="G10" s="4">
        <v>7438</v>
      </c>
      <c r="H10" s="123" t="s">
        <v>76</v>
      </c>
      <c r="I10" s="124"/>
      <c r="J10" s="137"/>
      <c r="K10" s="182">
        <v>6.15</v>
      </c>
      <c r="L10" s="183" t="str">
        <f t="shared" ref="L10:L27" si="1">IF((J10)=0,"",(J10*K10))</f>
        <v/>
      </c>
      <c r="M10" s="25"/>
      <c r="N10" s="25"/>
    </row>
    <row r="11" spans="1:14" s="2" customFormat="1" ht="15.5" thickTop="1" thickBot="1" x14ac:dyDescent="0.4">
      <c r="A11" s="31">
        <v>6011</v>
      </c>
      <c r="B11" s="30" t="s">
        <v>6</v>
      </c>
      <c r="C11" s="120"/>
      <c r="D11" s="167">
        <v>5.04</v>
      </c>
      <c r="E11" s="143" t="str">
        <f t="shared" si="0"/>
        <v/>
      </c>
      <c r="G11" s="6">
        <v>7446</v>
      </c>
      <c r="H11" s="17" t="s">
        <v>114</v>
      </c>
      <c r="I11" s="11"/>
      <c r="J11" s="137"/>
      <c r="K11" s="182">
        <v>6.23</v>
      </c>
      <c r="L11" s="42" t="str">
        <f>IF((J11)=0,"",(J11*K11))</f>
        <v/>
      </c>
      <c r="M11" s="25"/>
      <c r="N11" s="25"/>
    </row>
    <row r="12" spans="1:14" s="2" customFormat="1" ht="15.5" thickTop="1" thickBot="1" x14ac:dyDescent="0.4">
      <c r="A12" s="31">
        <v>6015</v>
      </c>
      <c r="B12" s="30" t="s">
        <v>75</v>
      </c>
      <c r="C12" s="120"/>
      <c r="D12" s="167">
        <v>5.78</v>
      </c>
      <c r="E12" s="143" t="str">
        <f t="shared" si="0"/>
        <v/>
      </c>
      <c r="G12" s="6">
        <v>7436</v>
      </c>
      <c r="H12" s="17" t="s">
        <v>77</v>
      </c>
      <c r="I12" s="11"/>
      <c r="J12" s="137"/>
      <c r="K12" s="182">
        <v>6.27</v>
      </c>
      <c r="L12" s="42" t="str">
        <f t="shared" si="1"/>
        <v/>
      </c>
      <c r="M12" s="25"/>
      <c r="N12" s="25"/>
    </row>
    <row r="13" spans="1:14" s="2" customFormat="1" ht="15.5" thickTop="1" thickBot="1" x14ac:dyDescent="0.4">
      <c r="A13" s="34">
        <v>6086</v>
      </c>
      <c r="B13" s="36" t="s">
        <v>15</v>
      </c>
      <c r="C13" s="120"/>
      <c r="D13" s="168">
        <v>5.78</v>
      </c>
      <c r="E13" s="144" t="str">
        <f t="shared" si="0"/>
        <v/>
      </c>
      <c r="G13" s="6">
        <v>7439</v>
      </c>
      <c r="H13" s="17" t="s">
        <v>78</v>
      </c>
      <c r="I13" s="11"/>
      <c r="J13" s="137"/>
      <c r="K13" s="182">
        <v>6.15</v>
      </c>
      <c r="L13" s="42" t="str">
        <f t="shared" ref="L13" si="2">IF((J13)=0,"",(J13*K13))</f>
        <v/>
      </c>
      <c r="M13" s="25"/>
      <c r="N13" s="25"/>
    </row>
    <row r="14" spans="1:14" s="2" customFormat="1" ht="15.5" thickTop="1" thickBot="1" x14ac:dyDescent="0.4">
      <c r="A14" s="37">
        <v>6024</v>
      </c>
      <c r="B14" s="38" t="s">
        <v>16</v>
      </c>
      <c r="C14" s="120"/>
      <c r="D14" s="169">
        <v>5.78</v>
      </c>
      <c r="E14" s="145" t="str">
        <f t="shared" si="0"/>
        <v/>
      </c>
      <c r="G14" s="6">
        <v>7432</v>
      </c>
      <c r="H14" s="17" t="s">
        <v>79</v>
      </c>
      <c r="I14" s="11"/>
      <c r="J14" s="137"/>
      <c r="K14" s="182">
        <v>5.99</v>
      </c>
      <c r="L14" s="42" t="str">
        <f t="shared" si="1"/>
        <v/>
      </c>
      <c r="M14" s="25"/>
      <c r="N14" s="25"/>
    </row>
    <row r="15" spans="1:14" s="2" customFormat="1" ht="15.5" thickTop="1" thickBot="1" x14ac:dyDescent="0.4">
      <c r="A15" s="31">
        <v>6007</v>
      </c>
      <c r="B15" s="30" t="s">
        <v>17</v>
      </c>
      <c r="C15" s="120"/>
      <c r="D15" s="167">
        <v>5.99</v>
      </c>
      <c r="E15" s="143" t="str">
        <f t="shared" si="0"/>
        <v/>
      </c>
      <c r="G15" s="6">
        <v>7448</v>
      </c>
      <c r="H15" s="17" t="s">
        <v>132</v>
      </c>
      <c r="I15" s="11"/>
      <c r="J15" s="137"/>
      <c r="K15" s="182">
        <v>6.11</v>
      </c>
      <c r="L15" s="42" t="str">
        <f t="shared" ref="L15" si="3">IF((J15)=0,"",(J15*K15))</f>
        <v/>
      </c>
      <c r="M15" s="25"/>
      <c r="N15" s="25"/>
    </row>
    <row r="16" spans="1:14" s="2" customFormat="1" ht="15.5" thickTop="1" thickBot="1" x14ac:dyDescent="0.4">
      <c r="A16" s="31">
        <v>6030</v>
      </c>
      <c r="B16" s="30" t="s">
        <v>18</v>
      </c>
      <c r="C16" s="120"/>
      <c r="D16" s="167">
        <v>5.78</v>
      </c>
      <c r="E16" s="143" t="str">
        <f t="shared" si="0"/>
        <v/>
      </c>
      <c r="F16" s="10"/>
      <c r="G16" s="6">
        <v>7447</v>
      </c>
      <c r="H16" s="17" t="s">
        <v>115</v>
      </c>
      <c r="I16" s="11"/>
      <c r="J16" s="137"/>
      <c r="K16" s="182">
        <v>6.23</v>
      </c>
      <c r="L16" s="42" t="str">
        <f t="shared" ref="L16" si="4">IF((J16)=0,"",(J16*K16))</f>
        <v/>
      </c>
      <c r="M16" s="25"/>
      <c r="N16" s="25"/>
    </row>
    <row r="17" spans="1:14" s="2" customFormat="1" ht="15.5" thickTop="1" thickBot="1" x14ac:dyDescent="0.4">
      <c r="A17" s="46">
        <v>6008</v>
      </c>
      <c r="B17" s="35" t="s">
        <v>19</v>
      </c>
      <c r="C17" s="120"/>
      <c r="D17" s="170">
        <v>5.78</v>
      </c>
      <c r="E17" s="146" t="str">
        <f t="shared" si="0"/>
        <v/>
      </c>
      <c r="G17" s="6">
        <v>7435</v>
      </c>
      <c r="H17" s="17" t="s">
        <v>80</v>
      </c>
      <c r="I17" s="11"/>
      <c r="J17" s="137"/>
      <c r="K17" s="182">
        <v>6.4</v>
      </c>
      <c r="L17" s="42" t="str">
        <f t="shared" si="1"/>
        <v/>
      </c>
      <c r="M17" s="25"/>
      <c r="N17" s="25"/>
    </row>
    <row r="18" spans="1:14" s="2" customFormat="1" ht="15.5" thickTop="1" thickBot="1" x14ac:dyDescent="0.4">
      <c r="A18" s="37">
        <v>6200</v>
      </c>
      <c r="B18" s="38" t="s">
        <v>60</v>
      </c>
      <c r="C18" s="120"/>
      <c r="D18" s="171">
        <v>6.19</v>
      </c>
      <c r="E18" s="147" t="str">
        <f t="shared" si="0"/>
        <v/>
      </c>
      <c r="G18" s="6">
        <v>7434</v>
      </c>
      <c r="H18" s="17" t="s">
        <v>81</v>
      </c>
      <c r="I18" s="11"/>
      <c r="J18" s="137"/>
      <c r="K18" s="182">
        <v>6.56</v>
      </c>
      <c r="L18" s="42" t="str">
        <f t="shared" si="1"/>
        <v/>
      </c>
      <c r="M18" s="25"/>
      <c r="N18" s="25"/>
    </row>
    <row r="19" spans="1:14" s="2" customFormat="1" ht="15.5" thickTop="1" thickBot="1" x14ac:dyDescent="0.4">
      <c r="A19" s="31">
        <v>6019</v>
      </c>
      <c r="B19" s="30" t="s">
        <v>4</v>
      </c>
      <c r="C19" s="120"/>
      <c r="D19" s="167">
        <v>4.59</v>
      </c>
      <c r="E19" s="143" t="str">
        <f t="shared" si="0"/>
        <v/>
      </c>
      <c r="G19" s="6">
        <v>7431</v>
      </c>
      <c r="H19" s="17" t="s">
        <v>82</v>
      </c>
      <c r="I19" s="11"/>
      <c r="J19" s="137"/>
      <c r="K19" s="182">
        <v>6.15</v>
      </c>
      <c r="L19" s="42" t="str">
        <f t="shared" si="1"/>
        <v/>
      </c>
      <c r="M19" s="25"/>
      <c r="N19" s="25"/>
    </row>
    <row r="20" spans="1:14" s="2" customFormat="1" ht="15.5" thickTop="1" thickBot="1" x14ac:dyDescent="0.4">
      <c r="A20" s="31">
        <v>6002</v>
      </c>
      <c r="B20" s="30" t="s">
        <v>38</v>
      </c>
      <c r="C20" s="120"/>
      <c r="D20" s="167">
        <v>4.92</v>
      </c>
      <c r="E20" s="143" t="str">
        <f t="shared" si="0"/>
        <v/>
      </c>
      <c r="G20" s="6">
        <v>7430</v>
      </c>
      <c r="H20" s="17" t="s">
        <v>83</v>
      </c>
      <c r="I20" s="11"/>
      <c r="J20" s="137"/>
      <c r="K20" s="182">
        <v>5.49</v>
      </c>
      <c r="L20" s="42" t="str">
        <f t="shared" si="1"/>
        <v/>
      </c>
      <c r="M20" s="25"/>
      <c r="N20" s="25"/>
    </row>
    <row r="21" spans="1:14" s="2" customFormat="1" ht="15.5" thickTop="1" thickBot="1" x14ac:dyDescent="0.4">
      <c r="A21" s="31">
        <v>6032</v>
      </c>
      <c r="B21" s="30" t="s">
        <v>8</v>
      </c>
      <c r="C21" s="120"/>
      <c r="D21" s="167">
        <v>5.04</v>
      </c>
      <c r="E21" s="143" t="str">
        <f t="shared" ref="E21" si="5">IF((C21)=0,"",(C21*D21))</f>
        <v/>
      </c>
      <c r="G21" s="6">
        <v>7437</v>
      </c>
      <c r="H21" s="17" t="s">
        <v>92</v>
      </c>
      <c r="I21" s="11"/>
      <c r="J21" s="137"/>
      <c r="K21" s="182">
        <v>6.56</v>
      </c>
      <c r="L21" s="42" t="str">
        <f t="shared" si="1"/>
        <v/>
      </c>
      <c r="M21" s="25"/>
      <c r="N21" s="25"/>
    </row>
    <row r="22" spans="1:14" s="2" customFormat="1" ht="15.5" thickTop="1" thickBot="1" x14ac:dyDescent="0.4">
      <c r="A22" s="34">
        <v>6065</v>
      </c>
      <c r="B22" s="116" t="s">
        <v>128</v>
      </c>
      <c r="C22" s="120"/>
      <c r="D22" s="168">
        <v>5.78</v>
      </c>
      <c r="E22" s="144" t="str">
        <f t="shared" si="0"/>
        <v/>
      </c>
      <c r="G22" s="6">
        <v>7440</v>
      </c>
      <c r="H22" s="17" t="s">
        <v>84</v>
      </c>
      <c r="I22" s="11"/>
      <c r="J22" s="137"/>
      <c r="K22" s="182">
        <v>6.15</v>
      </c>
      <c r="L22" s="42" t="str">
        <f t="shared" si="1"/>
        <v/>
      </c>
      <c r="M22" s="25"/>
      <c r="N22" s="25"/>
    </row>
    <row r="23" spans="1:14" s="2" customFormat="1" ht="15.5" thickTop="1" thickBot="1" x14ac:dyDescent="0.4">
      <c r="A23" s="37">
        <v>6001</v>
      </c>
      <c r="B23" s="38" t="s">
        <v>7</v>
      </c>
      <c r="C23" s="120"/>
      <c r="D23" s="169">
        <v>5.41</v>
      </c>
      <c r="E23" s="145" t="str">
        <f t="shared" si="0"/>
        <v/>
      </c>
      <c r="G23" s="6">
        <v>7441</v>
      </c>
      <c r="H23" s="17" t="s">
        <v>91</v>
      </c>
      <c r="I23" s="11"/>
      <c r="J23" s="137"/>
      <c r="K23" s="182">
        <v>6.15</v>
      </c>
      <c r="L23" s="42" t="str">
        <f t="shared" si="1"/>
        <v/>
      </c>
      <c r="M23" s="25"/>
      <c r="N23" s="25"/>
    </row>
    <row r="24" spans="1:14" s="2" customFormat="1" ht="15.5" thickTop="1" thickBot="1" x14ac:dyDescent="0.4">
      <c r="A24" s="31">
        <v>6114</v>
      </c>
      <c r="B24" s="30" t="s">
        <v>48</v>
      </c>
      <c r="C24" s="120"/>
      <c r="D24" s="167">
        <v>5.78</v>
      </c>
      <c r="E24" s="143" t="str">
        <f t="shared" si="0"/>
        <v/>
      </c>
      <c r="G24" s="6">
        <v>7433</v>
      </c>
      <c r="H24" s="17" t="s">
        <v>85</v>
      </c>
      <c r="I24" s="11"/>
      <c r="J24" s="137"/>
      <c r="K24" s="182">
        <v>6.15</v>
      </c>
      <c r="L24" s="42" t="str">
        <f t="shared" si="1"/>
        <v/>
      </c>
      <c r="M24" s="25"/>
      <c r="N24" s="25"/>
    </row>
    <row r="25" spans="1:14" s="2" customFormat="1" ht="15.5" thickTop="1" thickBot="1" x14ac:dyDescent="0.4">
      <c r="A25" s="31">
        <v>6085</v>
      </c>
      <c r="B25" s="30" t="s">
        <v>20</v>
      </c>
      <c r="C25" s="120"/>
      <c r="D25" s="167">
        <v>5.99</v>
      </c>
      <c r="E25" s="143" t="str">
        <f t="shared" si="0"/>
        <v/>
      </c>
      <c r="G25" s="6">
        <v>7443</v>
      </c>
      <c r="H25" s="17" t="s">
        <v>90</v>
      </c>
      <c r="I25" s="11"/>
      <c r="J25" s="137"/>
      <c r="K25" s="182">
        <v>5.74</v>
      </c>
      <c r="L25" s="42" t="str">
        <f t="shared" ref="L25" si="6">IF((J25)=0,"",(J25*K25))</f>
        <v/>
      </c>
      <c r="M25" s="25"/>
      <c r="N25" s="25"/>
    </row>
    <row r="26" spans="1:14" s="2" customFormat="1" ht="15.5" thickTop="1" thickBot="1" x14ac:dyDescent="0.4">
      <c r="A26" s="34">
        <v>6134</v>
      </c>
      <c r="B26" s="36" t="s">
        <v>54</v>
      </c>
      <c r="C26" s="120"/>
      <c r="D26" s="168">
        <v>5.78</v>
      </c>
      <c r="E26" s="144" t="str">
        <f t="shared" si="0"/>
        <v/>
      </c>
      <c r="G26" s="6">
        <v>7444</v>
      </c>
      <c r="H26" s="17" t="s">
        <v>116</v>
      </c>
      <c r="I26" s="11"/>
      <c r="J26" s="137"/>
      <c r="K26" s="182">
        <v>6.23</v>
      </c>
      <c r="L26" s="42" t="str">
        <f t="shared" si="1"/>
        <v/>
      </c>
      <c r="M26" s="25"/>
      <c r="N26" s="25"/>
    </row>
    <row r="27" spans="1:14" s="2" customFormat="1" ht="15.5" thickTop="1" thickBot="1" x14ac:dyDescent="0.4">
      <c r="A27" s="31">
        <v>6172</v>
      </c>
      <c r="B27" s="30" t="s">
        <v>58</v>
      </c>
      <c r="C27" s="120"/>
      <c r="D27" s="167">
        <v>5.78</v>
      </c>
      <c r="E27" s="143" t="str">
        <f t="shared" si="0"/>
        <v/>
      </c>
      <c r="G27" s="12">
        <v>7442</v>
      </c>
      <c r="H27" s="43" t="s">
        <v>86</v>
      </c>
      <c r="I27" s="44"/>
      <c r="J27" s="137"/>
      <c r="K27" s="184">
        <v>6.15</v>
      </c>
      <c r="L27" s="42" t="str">
        <f t="shared" si="1"/>
        <v/>
      </c>
      <c r="M27" s="25"/>
      <c r="N27" s="25"/>
    </row>
    <row r="28" spans="1:14" s="2" customFormat="1" ht="15" thickBot="1" x14ac:dyDescent="0.4">
      <c r="A28" s="37">
        <v>6104</v>
      </c>
      <c r="B28" s="38" t="s">
        <v>40</v>
      </c>
      <c r="C28" s="120"/>
      <c r="D28" s="169">
        <v>6.19</v>
      </c>
      <c r="E28" s="145" t="str">
        <f t="shared" si="0"/>
        <v/>
      </c>
      <c r="K28" s="24"/>
      <c r="L28" s="40"/>
      <c r="M28" s="25"/>
      <c r="N28" s="25"/>
    </row>
    <row r="29" spans="1:14" s="2" customFormat="1" ht="42" customHeight="1" thickBot="1" x14ac:dyDescent="0.4">
      <c r="A29" s="31">
        <v>6040</v>
      </c>
      <c r="B29" s="30" t="s">
        <v>39</v>
      </c>
      <c r="C29" s="120"/>
      <c r="D29" s="167">
        <v>5.54</v>
      </c>
      <c r="E29" s="143" t="str">
        <f t="shared" si="0"/>
        <v/>
      </c>
      <c r="G29" s="220" t="s">
        <v>131</v>
      </c>
      <c r="H29" s="221"/>
      <c r="I29" s="117"/>
      <c r="J29" s="108" t="s">
        <v>0</v>
      </c>
      <c r="K29" s="185" t="s">
        <v>36</v>
      </c>
      <c r="L29" s="186" t="s">
        <v>1</v>
      </c>
      <c r="M29" s="25"/>
      <c r="N29" s="25"/>
    </row>
    <row r="30" spans="1:14" s="2" customFormat="1" ht="15" thickTop="1" x14ac:dyDescent="0.35">
      <c r="A30" s="31">
        <v>6020</v>
      </c>
      <c r="B30" s="30" t="s">
        <v>21</v>
      </c>
      <c r="C30" s="120"/>
      <c r="D30" s="167">
        <v>6.19</v>
      </c>
      <c r="E30" s="143" t="str">
        <f t="shared" si="0"/>
        <v/>
      </c>
      <c r="G30" s="4">
        <v>6155</v>
      </c>
      <c r="H30" s="3" t="s">
        <v>108</v>
      </c>
      <c r="I30" s="3"/>
      <c r="J30" s="61"/>
      <c r="K30" s="182">
        <v>12.05</v>
      </c>
      <c r="L30" s="187" t="str">
        <f t="shared" ref="L30:L33" si="7">IF((J30)=0,"",(J30*K30))</f>
        <v/>
      </c>
      <c r="M30" s="25"/>
      <c r="N30" s="25"/>
    </row>
    <row r="31" spans="1:14" s="2" customFormat="1" ht="15" thickBot="1" x14ac:dyDescent="0.4">
      <c r="A31" s="34">
        <v>6135</v>
      </c>
      <c r="B31" s="36" t="s">
        <v>56</v>
      </c>
      <c r="C31" s="120"/>
      <c r="D31" s="168">
        <v>5.78</v>
      </c>
      <c r="E31" s="144" t="str">
        <f t="shared" si="0"/>
        <v/>
      </c>
      <c r="G31" s="6">
        <v>6148</v>
      </c>
      <c r="H31" s="5" t="s">
        <v>109</v>
      </c>
      <c r="I31" s="5"/>
      <c r="J31" s="62"/>
      <c r="K31" s="182">
        <v>12.05</v>
      </c>
      <c r="L31" s="188" t="str">
        <f t="shared" si="7"/>
        <v/>
      </c>
      <c r="M31" s="25"/>
      <c r="N31" s="25"/>
    </row>
    <row r="32" spans="1:14" s="2" customFormat="1" ht="14.5" x14ac:dyDescent="0.35">
      <c r="A32" s="37">
        <v>6003</v>
      </c>
      <c r="B32" s="38" t="s">
        <v>44</v>
      </c>
      <c r="C32" s="120"/>
      <c r="D32" s="169">
        <v>4.51</v>
      </c>
      <c r="E32" s="145" t="str">
        <f t="shared" si="0"/>
        <v/>
      </c>
      <c r="G32" s="4">
        <v>6150</v>
      </c>
      <c r="H32" s="135" t="s">
        <v>124</v>
      </c>
      <c r="I32" s="3"/>
      <c r="J32" s="61"/>
      <c r="K32" s="182">
        <v>12.05</v>
      </c>
      <c r="L32" s="187" t="str">
        <f t="shared" si="7"/>
        <v/>
      </c>
      <c r="M32" s="25"/>
      <c r="N32" s="25"/>
    </row>
    <row r="33" spans="1:14" s="2" customFormat="1" ht="15" thickBot="1" x14ac:dyDescent="0.4">
      <c r="A33" s="31">
        <v>6081</v>
      </c>
      <c r="B33" s="30" t="s">
        <v>41</v>
      </c>
      <c r="C33" s="120"/>
      <c r="D33" s="167">
        <v>5</v>
      </c>
      <c r="E33" s="143" t="str">
        <f t="shared" si="0"/>
        <v/>
      </c>
      <c r="G33" s="12">
        <v>6142</v>
      </c>
      <c r="H33" s="92" t="s">
        <v>110</v>
      </c>
      <c r="I33" s="14"/>
      <c r="J33" s="63"/>
      <c r="K33" s="184">
        <v>12.05</v>
      </c>
      <c r="L33" s="189" t="str">
        <f t="shared" si="7"/>
        <v/>
      </c>
      <c r="M33" s="25"/>
      <c r="N33" s="25"/>
    </row>
    <row r="34" spans="1:14" s="2" customFormat="1" ht="15" thickBot="1" x14ac:dyDescent="0.4">
      <c r="A34" s="31">
        <v>6133</v>
      </c>
      <c r="B34" s="30" t="s">
        <v>53</v>
      </c>
      <c r="C34" s="120"/>
      <c r="D34" s="167">
        <v>5.99</v>
      </c>
      <c r="E34" s="143" t="str">
        <f t="shared" si="0"/>
        <v/>
      </c>
      <c r="G34" s="7"/>
      <c r="H34" s="8"/>
      <c r="I34" s="8"/>
      <c r="K34" s="24"/>
      <c r="L34" s="25"/>
      <c r="M34" s="25"/>
      <c r="N34" s="25"/>
    </row>
    <row r="35" spans="1:14" s="2" customFormat="1" ht="29.5" thickBot="1" x14ac:dyDescent="0.4">
      <c r="A35" s="37">
        <v>6201</v>
      </c>
      <c r="B35" s="38" t="s">
        <v>61</v>
      </c>
      <c r="C35" s="120"/>
      <c r="D35" s="171">
        <v>6.19</v>
      </c>
      <c r="E35" s="147" t="str">
        <f t="shared" si="0"/>
        <v/>
      </c>
      <c r="G35" s="222" t="s">
        <v>119</v>
      </c>
      <c r="H35" s="223"/>
      <c r="I35" s="127"/>
      <c r="J35" s="128" t="s">
        <v>0</v>
      </c>
      <c r="K35" s="190" t="s">
        <v>36</v>
      </c>
      <c r="L35" s="191" t="s">
        <v>1</v>
      </c>
      <c r="M35" s="25"/>
      <c r="N35" s="25"/>
    </row>
    <row r="36" spans="1:14" s="2" customFormat="1" ht="15.5" thickTop="1" thickBot="1" x14ac:dyDescent="0.4">
      <c r="A36" s="46">
        <v>6028</v>
      </c>
      <c r="B36" s="35" t="s">
        <v>22</v>
      </c>
      <c r="C36" s="163"/>
      <c r="D36" s="170">
        <v>5.78</v>
      </c>
      <c r="E36" s="146" t="str">
        <f t="shared" si="0"/>
        <v/>
      </c>
      <c r="G36" s="154">
        <v>201</v>
      </c>
      <c r="H36" s="155" t="s">
        <v>123</v>
      </c>
      <c r="I36" s="156"/>
      <c r="J36" s="157"/>
      <c r="K36" s="192">
        <v>14.72</v>
      </c>
      <c r="L36" s="193" t="str">
        <f t="shared" ref="L36:L38" si="8">IF((J36)=0,"",(J36*K36))</f>
        <v/>
      </c>
      <c r="M36" s="25"/>
      <c r="N36" s="25"/>
    </row>
    <row r="37" spans="1:14" s="2" customFormat="1" ht="15.5" thickTop="1" thickBot="1" x14ac:dyDescent="0.4">
      <c r="A37" s="37">
        <v>6031</v>
      </c>
      <c r="B37" s="38" t="s">
        <v>23</v>
      </c>
      <c r="C37" s="57"/>
      <c r="D37" s="169">
        <v>5.78</v>
      </c>
      <c r="E37" s="145" t="str">
        <f t="shared" si="0"/>
        <v/>
      </c>
      <c r="G37" s="125">
        <v>212</v>
      </c>
      <c r="H37" s="153" t="s">
        <v>122</v>
      </c>
      <c r="I37" s="126"/>
      <c r="J37" s="157"/>
      <c r="K37" s="182">
        <v>24.35</v>
      </c>
      <c r="L37" s="187" t="str">
        <f t="shared" si="8"/>
        <v/>
      </c>
      <c r="M37" s="25"/>
      <c r="N37" s="25"/>
    </row>
    <row r="38" spans="1:14" s="2" customFormat="1" ht="15.5" thickTop="1" thickBot="1" x14ac:dyDescent="0.4">
      <c r="A38" s="31">
        <v>6166</v>
      </c>
      <c r="B38" s="30" t="s">
        <v>59</v>
      </c>
      <c r="C38" s="120"/>
      <c r="D38" s="167">
        <v>6.19</v>
      </c>
      <c r="E38" s="143" t="str">
        <f t="shared" ref="E38" si="9">IF((C38)=0,"",(C38*D38))</f>
        <v/>
      </c>
      <c r="G38" s="125">
        <v>255</v>
      </c>
      <c r="H38" s="136" t="s">
        <v>130</v>
      </c>
      <c r="I38" s="126"/>
      <c r="J38" s="157"/>
      <c r="K38" s="182">
        <v>19.93</v>
      </c>
      <c r="L38" s="187" t="str">
        <f t="shared" si="8"/>
        <v/>
      </c>
      <c r="M38" s="25"/>
      <c r="N38" s="25"/>
    </row>
    <row r="39" spans="1:14" s="2" customFormat="1" ht="28.5" thickTop="1" thickBot="1" x14ac:dyDescent="0.4">
      <c r="A39" s="150">
        <v>6061</v>
      </c>
      <c r="B39" s="152" t="s">
        <v>135</v>
      </c>
      <c r="C39" s="120"/>
      <c r="D39" s="172">
        <v>5.78</v>
      </c>
      <c r="E39" s="151" t="str">
        <f t="shared" si="0"/>
        <v/>
      </c>
      <c r="G39" s="162">
        <v>6206</v>
      </c>
      <c r="H39" s="161" t="s">
        <v>134</v>
      </c>
      <c r="I39" s="51"/>
      <c r="J39" s="157"/>
      <c r="K39" s="182">
        <v>32.39</v>
      </c>
      <c r="L39" s="188" t="str">
        <f t="shared" ref="L39:L40" si="10">IF((J39)=0,"",(J39*K39))</f>
        <v/>
      </c>
      <c r="M39" s="25"/>
      <c r="N39" s="25"/>
    </row>
    <row r="40" spans="1:14" s="2" customFormat="1" ht="15.5" thickTop="1" thickBot="1" x14ac:dyDescent="0.4">
      <c r="A40" s="31">
        <v>6010</v>
      </c>
      <c r="B40" s="30" t="s">
        <v>24</v>
      </c>
      <c r="C40" s="120"/>
      <c r="D40" s="167">
        <v>5.78</v>
      </c>
      <c r="E40" s="143" t="str">
        <f t="shared" si="0"/>
        <v/>
      </c>
      <c r="G40" s="52">
        <v>369</v>
      </c>
      <c r="H40" s="50" t="s">
        <v>120</v>
      </c>
      <c r="I40" s="51"/>
      <c r="J40" s="157"/>
      <c r="K40" s="182">
        <v>14.84</v>
      </c>
      <c r="L40" s="187" t="str">
        <f t="shared" si="10"/>
        <v/>
      </c>
      <c r="M40" s="25"/>
      <c r="N40" s="25"/>
    </row>
    <row r="41" spans="1:14" s="2" customFormat="1" ht="15.5" thickTop="1" thickBot="1" x14ac:dyDescent="0.4">
      <c r="A41" s="31">
        <v>6136</v>
      </c>
      <c r="B41" s="30" t="s">
        <v>55</v>
      </c>
      <c r="C41" s="120"/>
      <c r="D41" s="167">
        <v>5.78</v>
      </c>
      <c r="E41" s="143" t="str">
        <f t="shared" si="0"/>
        <v/>
      </c>
      <c r="G41" s="158">
        <v>371</v>
      </c>
      <c r="H41" s="159" t="s">
        <v>121</v>
      </c>
      <c r="I41" s="160"/>
      <c r="J41" s="157"/>
      <c r="K41" s="184">
        <v>20.75</v>
      </c>
      <c r="L41" s="189" t="str">
        <f t="shared" ref="L41" si="11">IF((J41)=0,"",(J41*K41))</f>
        <v/>
      </c>
      <c r="M41" s="25"/>
      <c r="N41" s="25"/>
    </row>
    <row r="42" spans="1:14" s="2" customFormat="1" ht="15" thickBot="1" x14ac:dyDescent="0.4">
      <c r="A42" s="34">
        <v>6099</v>
      </c>
      <c r="B42" s="36" t="s">
        <v>111</v>
      </c>
      <c r="C42" s="164"/>
      <c r="D42" s="173">
        <v>5.78</v>
      </c>
      <c r="E42" s="148" t="str">
        <f t="shared" si="0"/>
        <v/>
      </c>
      <c r="G42" s="7"/>
      <c r="H42" s="47"/>
      <c r="I42" s="8"/>
      <c r="J42" s="9"/>
      <c r="K42" s="41"/>
      <c r="L42" s="41"/>
      <c r="M42" s="25"/>
      <c r="N42" s="25"/>
    </row>
    <row r="43" spans="1:14" s="2" customFormat="1" ht="29.5" thickBot="1" x14ac:dyDescent="0.6">
      <c r="A43" s="37">
        <v>6005</v>
      </c>
      <c r="B43" s="38" t="s">
        <v>9</v>
      </c>
      <c r="C43" s="57"/>
      <c r="D43" s="169">
        <v>5</v>
      </c>
      <c r="E43" s="145" t="str">
        <f t="shared" si="0"/>
        <v/>
      </c>
      <c r="G43" s="210" t="s">
        <v>89</v>
      </c>
      <c r="H43" s="211"/>
      <c r="I43" s="109"/>
      <c r="J43" s="110" t="s">
        <v>0</v>
      </c>
      <c r="K43" s="194" t="s">
        <v>36</v>
      </c>
      <c r="L43" s="195" t="s">
        <v>1</v>
      </c>
      <c r="M43" s="25"/>
      <c r="N43" s="25"/>
    </row>
    <row r="44" spans="1:14" s="2" customFormat="1" ht="16" thickTop="1" x14ac:dyDescent="0.35">
      <c r="A44" s="31">
        <v>6004</v>
      </c>
      <c r="B44" s="30" t="s">
        <v>5</v>
      </c>
      <c r="C44" s="120"/>
      <c r="D44" s="167">
        <v>4.51</v>
      </c>
      <c r="E44" s="143" t="str">
        <f t="shared" ref="E44:E66" si="12">IF((C44)=0,"",(C44*D44))</f>
        <v/>
      </c>
      <c r="G44" s="129">
        <v>385</v>
      </c>
      <c r="H44" s="123" t="s">
        <v>62</v>
      </c>
      <c r="I44" s="124"/>
      <c r="J44" s="120"/>
      <c r="K44" s="182">
        <v>25.17</v>
      </c>
      <c r="L44" s="196" t="str">
        <f t="shared" ref="L44:L51" si="13">IF((J44)=0,"",(J44*K44))</f>
        <v/>
      </c>
      <c r="M44" s="25"/>
      <c r="N44" s="25"/>
    </row>
    <row r="45" spans="1:14" s="2" customFormat="1" ht="15.5" x14ac:dyDescent="0.35">
      <c r="A45" s="31">
        <v>6058</v>
      </c>
      <c r="B45" s="30" t="s">
        <v>70</v>
      </c>
      <c r="C45" s="120"/>
      <c r="D45" s="174">
        <v>4.51</v>
      </c>
      <c r="E45" s="149" t="str">
        <f t="shared" si="12"/>
        <v/>
      </c>
      <c r="G45" s="104">
        <v>386</v>
      </c>
      <c r="H45" s="17" t="s">
        <v>63</v>
      </c>
      <c r="I45" s="11"/>
      <c r="J45" s="120"/>
      <c r="K45" s="182">
        <v>25.17</v>
      </c>
      <c r="L45" s="42" t="str">
        <f t="shared" si="13"/>
        <v/>
      </c>
      <c r="M45" s="25"/>
      <c r="N45" s="25"/>
    </row>
    <row r="46" spans="1:14" s="2" customFormat="1" ht="15.5" x14ac:dyDescent="0.35">
      <c r="A46" s="31">
        <v>6118</v>
      </c>
      <c r="B46" s="30" t="s">
        <v>49</v>
      </c>
      <c r="C46" s="120"/>
      <c r="D46" s="167">
        <v>6.19</v>
      </c>
      <c r="E46" s="143" t="str">
        <f t="shared" si="12"/>
        <v/>
      </c>
      <c r="G46" s="104">
        <v>399</v>
      </c>
      <c r="H46" s="49" t="s">
        <v>64</v>
      </c>
      <c r="I46" s="11"/>
      <c r="J46" s="120"/>
      <c r="K46" s="182">
        <v>25.17</v>
      </c>
      <c r="L46" s="42" t="str">
        <f t="shared" si="13"/>
        <v/>
      </c>
      <c r="M46" s="25"/>
      <c r="N46" s="25"/>
    </row>
    <row r="47" spans="1:14" s="2" customFormat="1" ht="15.5" x14ac:dyDescent="0.35">
      <c r="A47" s="31">
        <v>6070</v>
      </c>
      <c r="B47" s="30" t="s">
        <v>117</v>
      </c>
      <c r="C47" s="120"/>
      <c r="D47" s="167">
        <v>5.78</v>
      </c>
      <c r="E47" s="143" t="str">
        <f t="shared" si="12"/>
        <v/>
      </c>
      <c r="G47" s="104">
        <v>387</v>
      </c>
      <c r="H47" s="17" t="s">
        <v>65</v>
      </c>
      <c r="I47" s="11"/>
      <c r="J47" s="120"/>
      <c r="K47" s="182">
        <v>25.17</v>
      </c>
      <c r="L47" s="42" t="str">
        <f t="shared" si="13"/>
        <v/>
      </c>
      <c r="M47" s="25"/>
      <c r="N47" s="25"/>
    </row>
    <row r="48" spans="1:14" s="2" customFormat="1" ht="16" thickBot="1" x14ac:dyDescent="0.4">
      <c r="A48" s="34">
        <v>6022</v>
      </c>
      <c r="B48" s="36" t="s">
        <v>33</v>
      </c>
      <c r="C48" s="164"/>
      <c r="D48" s="168">
        <v>6.4</v>
      </c>
      <c r="E48" s="144" t="str">
        <f t="shared" si="12"/>
        <v/>
      </c>
      <c r="G48" s="104">
        <v>390</v>
      </c>
      <c r="H48" s="17" t="s">
        <v>66</v>
      </c>
      <c r="I48" s="11"/>
      <c r="J48" s="120"/>
      <c r="K48" s="182">
        <v>25.17</v>
      </c>
      <c r="L48" s="42" t="str">
        <f t="shared" si="13"/>
        <v/>
      </c>
      <c r="M48" s="25"/>
      <c r="N48" s="25"/>
    </row>
    <row r="49" spans="1:14" s="2" customFormat="1" ht="15.5" x14ac:dyDescent="0.35">
      <c r="A49" s="37">
        <v>6021</v>
      </c>
      <c r="B49" s="38" t="s">
        <v>34</v>
      </c>
      <c r="C49" s="57"/>
      <c r="D49" s="169">
        <v>6.31</v>
      </c>
      <c r="E49" s="145" t="str">
        <f t="shared" si="12"/>
        <v/>
      </c>
      <c r="G49" s="104">
        <v>405</v>
      </c>
      <c r="H49" s="17" t="s">
        <v>129</v>
      </c>
      <c r="I49" s="11"/>
      <c r="J49" s="120"/>
      <c r="K49" s="182">
        <v>25.17</v>
      </c>
      <c r="L49" s="42" t="str">
        <f t="shared" ref="L49" si="14">IF((J49)=0,"",(J49*K49))</f>
        <v/>
      </c>
      <c r="M49" s="25"/>
      <c r="N49" s="25"/>
    </row>
    <row r="50" spans="1:14" s="2" customFormat="1" ht="15.5" x14ac:dyDescent="0.35">
      <c r="A50" s="31">
        <v>6101</v>
      </c>
      <c r="B50" s="30" t="s">
        <v>25</v>
      </c>
      <c r="C50" s="120"/>
      <c r="D50" s="167">
        <v>5.78</v>
      </c>
      <c r="E50" s="143" t="str">
        <f t="shared" si="12"/>
        <v/>
      </c>
      <c r="G50" s="104">
        <v>388</v>
      </c>
      <c r="H50" s="17" t="s">
        <v>67</v>
      </c>
      <c r="I50" s="11"/>
      <c r="J50" s="120"/>
      <c r="K50" s="182">
        <v>25.17</v>
      </c>
      <c r="L50" s="42" t="str">
        <f t="shared" si="13"/>
        <v/>
      </c>
      <c r="M50" s="25"/>
      <c r="N50" s="25"/>
    </row>
    <row r="51" spans="1:14" s="2" customFormat="1" ht="16" thickBot="1" x14ac:dyDescent="0.4">
      <c r="A51" s="31">
        <v>6083</v>
      </c>
      <c r="B51" s="30" t="s">
        <v>37</v>
      </c>
      <c r="C51" s="120"/>
      <c r="D51" s="167">
        <v>5.78</v>
      </c>
      <c r="E51" s="143" t="str">
        <f t="shared" si="12"/>
        <v/>
      </c>
      <c r="G51" s="105">
        <v>384</v>
      </c>
      <c r="H51" s="43" t="s">
        <v>113</v>
      </c>
      <c r="I51" s="44"/>
      <c r="J51" s="120"/>
      <c r="K51" s="184">
        <v>25.17</v>
      </c>
      <c r="L51" s="45" t="str">
        <f t="shared" si="13"/>
        <v/>
      </c>
      <c r="M51" s="25"/>
      <c r="N51" s="25"/>
    </row>
    <row r="52" spans="1:14" s="2" customFormat="1" ht="15" thickBot="1" x14ac:dyDescent="0.4">
      <c r="A52" s="34">
        <v>6016</v>
      </c>
      <c r="B52" s="36" t="s">
        <v>26</v>
      </c>
      <c r="C52" s="164"/>
      <c r="D52" s="168">
        <v>5.78</v>
      </c>
      <c r="E52" s="144" t="str">
        <f t="shared" si="12"/>
        <v/>
      </c>
      <c r="G52" s="7"/>
      <c r="H52" s="47"/>
      <c r="I52" s="8"/>
      <c r="J52" s="9"/>
      <c r="K52" s="41"/>
      <c r="L52" s="41"/>
      <c r="M52" s="25"/>
      <c r="N52" s="25"/>
    </row>
    <row r="53" spans="1:14" s="2" customFormat="1" ht="29.5" thickBot="1" x14ac:dyDescent="0.4">
      <c r="A53" s="37">
        <v>6009</v>
      </c>
      <c r="B53" s="38" t="s">
        <v>10</v>
      </c>
      <c r="C53" s="57"/>
      <c r="D53" s="169">
        <v>5</v>
      </c>
      <c r="E53" s="145" t="str">
        <f t="shared" si="12"/>
        <v/>
      </c>
      <c r="F53" s="1"/>
      <c r="G53" s="208" t="s">
        <v>125</v>
      </c>
      <c r="H53" s="209"/>
      <c r="I53" s="111"/>
      <c r="J53" s="112" t="s">
        <v>0</v>
      </c>
      <c r="K53" s="197" t="s">
        <v>36</v>
      </c>
      <c r="L53" s="198" t="s">
        <v>1</v>
      </c>
      <c r="M53" s="25"/>
      <c r="N53" s="25"/>
    </row>
    <row r="54" spans="1:14" ht="15" thickTop="1" x14ac:dyDescent="0.35">
      <c r="A54" s="31">
        <v>6012</v>
      </c>
      <c r="B54" s="30" t="s">
        <v>11</v>
      </c>
      <c r="C54" s="120"/>
      <c r="D54" s="167">
        <v>5.04</v>
      </c>
      <c r="E54" s="143" t="str">
        <f t="shared" si="12"/>
        <v/>
      </c>
      <c r="G54" s="79">
        <v>6509</v>
      </c>
      <c r="H54" s="80" t="s">
        <v>104</v>
      </c>
      <c r="I54" s="81"/>
      <c r="J54" s="60"/>
      <c r="K54" s="182">
        <v>12.26</v>
      </c>
      <c r="L54" s="199" t="str">
        <f t="shared" ref="L54:L65" si="15">IF((J54)=0,"",(J54*K54))</f>
        <v/>
      </c>
      <c r="M54" s="25"/>
      <c r="N54" s="25"/>
    </row>
    <row r="55" spans="1:14" ht="14.5" x14ac:dyDescent="0.35">
      <c r="A55" s="48">
        <v>6069</v>
      </c>
      <c r="B55" s="30" t="s">
        <v>69</v>
      </c>
      <c r="C55" s="120"/>
      <c r="D55" s="174">
        <v>5.78</v>
      </c>
      <c r="E55" s="149" t="str">
        <f t="shared" si="12"/>
        <v/>
      </c>
      <c r="G55" s="79">
        <v>6510</v>
      </c>
      <c r="H55" s="80" t="s">
        <v>105</v>
      </c>
      <c r="I55" s="81"/>
      <c r="J55" s="60"/>
      <c r="K55" s="182">
        <v>12.26</v>
      </c>
      <c r="L55" s="199" t="str">
        <f t="shared" si="15"/>
        <v/>
      </c>
      <c r="M55" s="25"/>
      <c r="N55" s="25"/>
    </row>
    <row r="56" spans="1:14" ht="14.5" x14ac:dyDescent="0.35">
      <c r="A56" s="31">
        <v>6014</v>
      </c>
      <c r="B56" s="30" t="s">
        <v>14</v>
      </c>
      <c r="C56" s="120"/>
      <c r="D56" s="167">
        <v>5.45</v>
      </c>
      <c r="E56" s="143" t="str">
        <f t="shared" si="12"/>
        <v/>
      </c>
      <c r="G56" s="79">
        <v>6502</v>
      </c>
      <c r="H56" s="80" t="s">
        <v>106</v>
      </c>
      <c r="I56" s="82"/>
      <c r="J56" s="60"/>
      <c r="K56" s="182">
        <v>12.26</v>
      </c>
      <c r="L56" s="200" t="str">
        <f t="shared" si="15"/>
        <v/>
      </c>
      <c r="M56" s="25"/>
      <c r="N56" s="25"/>
    </row>
    <row r="57" spans="1:14" ht="15" thickBot="1" x14ac:dyDescent="0.4">
      <c r="A57" s="34">
        <v>6026</v>
      </c>
      <c r="B57" s="36" t="s">
        <v>35</v>
      </c>
      <c r="C57" s="164"/>
      <c r="D57" s="168">
        <v>5.99</v>
      </c>
      <c r="E57" s="144" t="str">
        <f t="shared" si="12"/>
        <v/>
      </c>
      <c r="G57" s="79">
        <v>6506</v>
      </c>
      <c r="H57" s="83" t="s">
        <v>107</v>
      </c>
      <c r="I57" s="81"/>
      <c r="J57" s="60"/>
      <c r="K57" s="182">
        <v>12.26</v>
      </c>
      <c r="L57" s="199" t="str">
        <f t="shared" si="15"/>
        <v/>
      </c>
      <c r="M57" s="25"/>
      <c r="N57" s="25"/>
    </row>
    <row r="58" spans="1:14" ht="15" thickBot="1" x14ac:dyDescent="0.4">
      <c r="A58" s="37">
        <v>6095</v>
      </c>
      <c r="B58" s="38" t="s">
        <v>27</v>
      </c>
      <c r="C58" s="57"/>
      <c r="D58" s="169">
        <v>5.78</v>
      </c>
      <c r="E58" s="145" t="str">
        <f t="shared" si="12"/>
        <v/>
      </c>
      <c r="G58" s="84">
        <v>6503</v>
      </c>
      <c r="H58" s="85" t="s">
        <v>96</v>
      </c>
      <c r="I58" s="85"/>
      <c r="J58" s="60"/>
      <c r="K58" s="201">
        <v>12.26</v>
      </c>
      <c r="L58" s="202" t="str">
        <f t="shared" si="15"/>
        <v/>
      </c>
      <c r="M58" s="25"/>
      <c r="N58" s="25"/>
    </row>
    <row r="59" spans="1:14" ht="15" thickTop="1" x14ac:dyDescent="0.35">
      <c r="A59" s="31">
        <v>6027</v>
      </c>
      <c r="B59" s="30" t="s">
        <v>28</v>
      </c>
      <c r="C59" s="120"/>
      <c r="D59" s="167">
        <v>5.78</v>
      </c>
      <c r="E59" s="143" t="str">
        <f t="shared" si="12"/>
        <v/>
      </c>
      <c r="G59" s="86">
        <v>6352</v>
      </c>
      <c r="H59" s="87" t="s">
        <v>98</v>
      </c>
      <c r="I59" s="87"/>
      <c r="J59" s="60"/>
      <c r="K59" s="182">
        <v>4.55</v>
      </c>
      <c r="L59" s="203" t="str">
        <f t="shared" si="15"/>
        <v/>
      </c>
      <c r="M59" s="25"/>
      <c r="N59" s="25"/>
    </row>
    <row r="60" spans="1:14" ht="14.5" x14ac:dyDescent="0.35">
      <c r="A60" s="31">
        <v>6111</v>
      </c>
      <c r="B60" s="30" t="s">
        <v>45</v>
      </c>
      <c r="C60" s="120"/>
      <c r="D60" s="167">
        <v>5.78</v>
      </c>
      <c r="E60" s="143" t="str">
        <f t="shared" si="12"/>
        <v/>
      </c>
      <c r="G60" s="79">
        <v>6358</v>
      </c>
      <c r="H60" s="80" t="s">
        <v>99</v>
      </c>
      <c r="I60" s="89"/>
      <c r="J60" s="60"/>
      <c r="K60" s="182">
        <v>4.55</v>
      </c>
      <c r="L60" s="204" t="str">
        <f t="shared" si="15"/>
        <v/>
      </c>
      <c r="M60" s="25"/>
      <c r="N60" s="25"/>
    </row>
    <row r="61" spans="1:14" ht="14.5" x14ac:dyDescent="0.35">
      <c r="A61" s="31">
        <v>6071</v>
      </c>
      <c r="B61" s="30" t="s">
        <v>118</v>
      </c>
      <c r="C61" s="120"/>
      <c r="D61" s="167">
        <v>5.78</v>
      </c>
      <c r="E61" s="143" t="str">
        <f t="shared" ref="E61" si="16">IF((C61)=0,"",(C61*D61))</f>
        <v/>
      </c>
      <c r="G61" s="88">
        <v>6353</v>
      </c>
      <c r="H61" s="89" t="s">
        <v>100</v>
      </c>
      <c r="I61" s="89"/>
      <c r="J61" s="60"/>
      <c r="K61" s="182">
        <v>4.55</v>
      </c>
      <c r="L61" s="204" t="str">
        <f t="shared" si="15"/>
        <v/>
      </c>
      <c r="M61" s="25"/>
      <c r="N61" s="25"/>
    </row>
    <row r="62" spans="1:14" ht="14.5" x14ac:dyDescent="0.35">
      <c r="A62" s="31">
        <v>6096</v>
      </c>
      <c r="B62" s="30" t="s">
        <v>12</v>
      </c>
      <c r="C62" s="120"/>
      <c r="D62" s="167">
        <v>5.08</v>
      </c>
      <c r="E62" s="143" t="str">
        <f t="shared" si="12"/>
        <v/>
      </c>
      <c r="G62" s="88">
        <v>6350</v>
      </c>
      <c r="H62" s="90" t="s">
        <v>97</v>
      </c>
      <c r="I62" s="89"/>
      <c r="J62" s="60"/>
      <c r="K62" s="182">
        <v>4.55</v>
      </c>
      <c r="L62" s="204" t="str">
        <f t="shared" si="15"/>
        <v/>
      </c>
      <c r="M62" s="25"/>
      <c r="N62" s="25"/>
    </row>
    <row r="63" spans="1:14" ht="15" thickBot="1" x14ac:dyDescent="0.4">
      <c r="A63" s="34">
        <v>6033</v>
      </c>
      <c r="B63" s="36" t="s">
        <v>29</v>
      </c>
      <c r="C63" s="164"/>
      <c r="D63" s="168">
        <v>5.78</v>
      </c>
      <c r="E63" s="144" t="str">
        <f t="shared" si="12"/>
        <v/>
      </c>
      <c r="G63" s="88">
        <v>6351</v>
      </c>
      <c r="H63" s="90" t="s">
        <v>112</v>
      </c>
      <c r="I63" s="89"/>
      <c r="J63" s="60"/>
      <c r="K63" s="182">
        <v>4.55</v>
      </c>
      <c r="L63" s="204" t="str">
        <f t="shared" ref="L63" si="17">IF((J63)=0,"",(J63*K63))</f>
        <v/>
      </c>
      <c r="M63" s="25"/>
      <c r="N63" s="25"/>
    </row>
    <row r="64" spans="1:14" ht="14.5" x14ac:dyDescent="0.35">
      <c r="A64" s="37">
        <v>6087</v>
      </c>
      <c r="B64" s="38" t="s">
        <v>30</v>
      </c>
      <c r="C64" s="57"/>
      <c r="D64" s="169">
        <v>6.31</v>
      </c>
      <c r="E64" s="145" t="str">
        <f t="shared" si="12"/>
        <v/>
      </c>
      <c r="G64" s="88">
        <v>6357</v>
      </c>
      <c r="H64" s="90" t="s">
        <v>101</v>
      </c>
      <c r="I64" s="89"/>
      <c r="J64" s="60"/>
      <c r="K64" s="182">
        <v>4.55</v>
      </c>
      <c r="L64" s="204" t="str">
        <f t="shared" si="15"/>
        <v/>
      </c>
      <c r="M64" s="25"/>
      <c r="N64" s="25"/>
    </row>
    <row r="65" spans="1:14" ht="15" thickBot="1" x14ac:dyDescent="0.4">
      <c r="A65" s="31">
        <v>6088</v>
      </c>
      <c r="B65" s="30" t="s">
        <v>31</v>
      </c>
      <c r="C65" s="120"/>
      <c r="D65" s="167">
        <v>5.78</v>
      </c>
      <c r="E65" s="143" t="str">
        <f t="shared" si="12"/>
        <v/>
      </c>
      <c r="G65" s="91">
        <v>6359</v>
      </c>
      <c r="H65" s="92" t="s">
        <v>102</v>
      </c>
      <c r="I65" s="93"/>
      <c r="J65" s="60"/>
      <c r="K65" s="184">
        <v>4.55</v>
      </c>
      <c r="L65" s="205" t="str">
        <f t="shared" si="15"/>
        <v/>
      </c>
      <c r="M65" s="25"/>
      <c r="N65" s="25"/>
    </row>
    <row r="66" spans="1:14" ht="15" thickBot="1" x14ac:dyDescent="0.4">
      <c r="A66" s="34">
        <v>6023</v>
      </c>
      <c r="B66" s="36" t="s">
        <v>32</v>
      </c>
      <c r="C66" s="164"/>
      <c r="D66" s="168">
        <v>5.78</v>
      </c>
      <c r="E66" s="144" t="str">
        <f t="shared" si="12"/>
        <v/>
      </c>
      <c r="G66" s="7"/>
      <c r="H66" s="8"/>
      <c r="I66" s="8"/>
      <c r="J66" s="9"/>
      <c r="K66" s="24"/>
      <c r="L66" s="41"/>
      <c r="M66" s="25"/>
      <c r="N66" s="25"/>
    </row>
    <row r="67" spans="1:14" ht="25.5" customHeight="1" thickBot="1" x14ac:dyDescent="0.4">
      <c r="A67" s="16"/>
      <c r="G67" s="227" t="s">
        <v>133</v>
      </c>
      <c r="H67" s="228"/>
      <c r="I67" s="229"/>
      <c r="J67" s="113" t="s">
        <v>0</v>
      </c>
      <c r="K67" s="114" t="s">
        <v>36</v>
      </c>
      <c r="L67" s="115" t="s">
        <v>1</v>
      </c>
      <c r="M67" s="25"/>
      <c r="N67" s="25"/>
    </row>
    <row r="68" spans="1:14" ht="30.75" customHeight="1" thickTop="1" thickBot="1" x14ac:dyDescent="0.4">
      <c r="A68" s="206" t="s">
        <v>103</v>
      </c>
      <c r="B68" s="207"/>
      <c r="C68" s="96" t="s">
        <v>0</v>
      </c>
      <c r="D68" s="175" t="s">
        <v>36</v>
      </c>
      <c r="E68" s="97" t="s">
        <v>1</v>
      </c>
      <c r="G68" s="6">
        <v>90</v>
      </c>
      <c r="H68" s="17" t="s">
        <v>50</v>
      </c>
      <c r="I68" s="11"/>
      <c r="J68" s="58"/>
      <c r="K68" s="138">
        <v>10.66</v>
      </c>
      <c r="L68" s="42" t="str">
        <f t="shared" ref="L68:L72" si="18">IF((J68)=0,"",(J68*K68))</f>
        <v/>
      </c>
      <c r="M68" s="25"/>
      <c r="N68" s="25"/>
    </row>
    <row r="69" spans="1:14" ht="18" customHeight="1" thickTop="1" x14ac:dyDescent="0.35">
      <c r="A69" s="55">
        <v>6044</v>
      </c>
      <c r="B69" s="56" t="s">
        <v>71</v>
      </c>
      <c r="C69" s="98"/>
      <c r="D69" s="176">
        <v>4.88</v>
      </c>
      <c r="E69" s="99" t="str">
        <f t="shared" ref="E69:E72" si="19">IF((C69)=0,"",(C69*D69))</f>
        <v/>
      </c>
      <c r="G69" s="6">
        <v>97</v>
      </c>
      <c r="H69" s="17" t="s">
        <v>46</v>
      </c>
      <c r="I69" s="11"/>
      <c r="J69" s="58"/>
      <c r="K69" s="138">
        <v>10.66</v>
      </c>
      <c r="L69" s="42" t="str">
        <f t="shared" si="18"/>
        <v/>
      </c>
      <c r="M69" s="25"/>
      <c r="N69" s="25"/>
    </row>
    <row r="70" spans="1:14" ht="14.5" x14ac:dyDescent="0.35">
      <c r="A70" s="54">
        <v>6041</v>
      </c>
      <c r="B70" s="53" t="s">
        <v>72</v>
      </c>
      <c r="C70" s="100"/>
      <c r="D70" s="177">
        <v>4.88</v>
      </c>
      <c r="E70" s="101" t="str">
        <f t="shared" si="19"/>
        <v/>
      </c>
      <c r="G70" s="6">
        <v>566</v>
      </c>
      <c r="H70" s="17" t="s">
        <v>51</v>
      </c>
      <c r="I70" s="11"/>
      <c r="J70" s="58"/>
      <c r="K70" s="138">
        <v>10.66</v>
      </c>
      <c r="L70" s="42" t="str">
        <f t="shared" si="18"/>
        <v/>
      </c>
      <c r="M70" s="25"/>
      <c r="N70" s="25"/>
    </row>
    <row r="71" spans="1:14" ht="14.5" x14ac:dyDescent="0.35">
      <c r="A71" s="54">
        <v>6051</v>
      </c>
      <c r="B71" s="53" t="s">
        <v>68</v>
      </c>
      <c r="C71" s="100"/>
      <c r="D71" s="177">
        <v>4.88</v>
      </c>
      <c r="E71" s="101" t="str">
        <f t="shared" si="19"/>
        <v/>
      </c>
      <c r="G71" s="6">
        <v>568</v>
      </c>
      <c r="H71" s="11" t="s">
        <v>3</v>
      </c>
      <c r="I71" s="11"/>
      <c r="J71" s="58"/>
      <c r="K71" s="138">
        <v>10.66</v>
      </c>
      <c r="L71" s="42" t="str">
        <f t="shared" si="18"/>
        <v/>
      </c>
      <c r="M71" s="25"/>
      <c r="N71" s="25"/>
    </row>
    <row r="72" spans="1:14" ht="15" thickBot="1" x14ac:dyDescent="0.4">
      <c r="A72" s="94">
        <v>6042</v>
      </c>
      <c r="B72" s="95" t="s">
        <v>74</v>
      </c>
      <c r="C72" s="102"/>
      <c r="D72" s="178">
        <v>4.88</v>
      </c>
      <c r="E72" s="103" t="str">
        <f t="shared" si="19"/>
        <v/>
      </c>
      <c r="G72" s="12">
        <v>558</v>
      </c>
      <c r="H72" s="13" t="s">
        <v>2</v>
      </c>
      <c r="I72" s="13"/>
      <c r="J72" s="59"/>
      <c r="K72" s="138">
        <v>10.66</v>
      </c>
      <c r="L72" s="45" t="str">
        <f t="shared" si="18"/>
        <v/>
      </c>
      <c r="M72" s="25"/>
      <c r="N72" s="25"/>
    </row>
    <row r="73" spans="1:14" ht="15" thickBot="1" x14ac:dyDescent="0.4">
      <c r="B73" s="19" t="s">
        <v>42</v>
      </c>
      <c r="C73" s="20">
        <f>SUM(C10:C72)</f>
        <v>0</v>
      </c>
      <c r="D73" s="20"/>
      <c r="E73" s="26">
        <f>SUM(E10:E72)</f>
        <v>0</v>
      </c>
      <c r="G73" s="9"/>
      <c r="H73" s="2"/>
      <c r="I73" s="19" t="s">
        <v>42</v>
      </c>
      <c r="J73" s="20">
        <f>SUM(J10:J72)</f>
        <v>0</v>
      </c>
      <c r="K73" s="26"/>
      <c r="L73" s="26">
        <f>SUM(L10:L72)</f>
        <v>0</v>
      </c>
    </row>
    <row r="74" spans="1:14" ht="15" thickBot="1" x14ac:dyDescent="0.4">
      <c r="G74" s="2"/>
      <c r="H74" s="2"/>
      <c r="I74" s="21"/>
      <c r="J74" s="2"/>
      <c r="K74" s="27"/>
      <c r="L74" s="40"/>
    </row>
    <row r="75" spans="1:14" ht="15" thickBot="1" x14ac:dyDescent="0.4">
      <c r="G75" s="130">
        <v>951</v>
      </c>
      <c r="H75" s="131" t="s">
        <v>126</v>
      </c>
      <c r="I75" s="131"/>
      <c r="J75" s="132"/>
      <c r="K75" s="139">
        <v>6.6</v>
      </c>
      <c r="L75" s="140">
        <f>IF((J75)="",0,(J75*K75))</f>
        <v>0</v>
      </c>
    </row>
    <row r="76" spans="1:14" ht="15" thickBot="1" x14ac:dyDescent="0.4">
      <c r="G76" s="21"/>
      <c r="H76" s="32" t="s">
        <v>47</v>
      </c>
      <c r="I76" s="133">
        <f>C73+J73</f>
        <v>0</v>
      </c>
      <c r="J76" s="33" t="s">
        <v>43</v>
      </c>
      <c r="K76" s="141">
        <f>E73+L73+L75</f>
        <v>0</v>
      </c>
      <c r="L76" s="134"/>
    </row>
    <row r="77" spans="1:14" x14ac:dyDescent="0.3">
      <c r="K77" s="1"/>
    </row>
    <row r="78" spans="1:14" x14ac:dyDescent="0.3">
      <c r="H78" s="18"/>
      <c r="K78" s="1"/>
    </row>
    <row r="79" spans="1:14" x14ac:dyDescent="0.3">
      <c r="K79" s="1"/>
    </row>
    <row r="80" spans="1:14" ht="14.5" x14ac:dyDescent="0.35">
      <c r="G80" s="18"/>
      <c r="H80" s="29"/>
      <c r="I80" s="15"/>
      <c r="J80" s="15"/>
      <c r="K80" s="28"/>
      <c r="L80" s="40"/>
    </row>
    <row r="81" spans="7:12" ht="14.5" x14ac:dyDescent="0.35">
      <c r="I81" s="15"/>
      <c r="J81" s="15"/>
      <c r="K81" s="28"/>
      <c r="L81" s="40"/>
    </row>
    <row r="82" spans="7:12" ht="14.5" x14ac:dyDescent="0.35">
      <c r="K82" s="24"/>
    </row>
    <row r="83" spans="7:12" ht="14.5" x14ac:dyDescent="0.35">
      <c r="G83" s="2"/>
    </row>
  </sheetData>
  <sheetProtection algorithmName="SHA-512" hashValue="DThrSxjyCOxQrNjOiIZoX4uEej4iGJAcugAaI0oBd38Wt7iaKJIGna5c/aPxF/U5gGnql60P+nfnAaBvyrD8NA==" saltValue="C8obCBzSC0sLTA7eebFZxg==" spinCount="100000" sheet="1" objects="1" scenarios="1"/>
  <mergeCells count="12">
    <mergeCell ref="A68:B68"/>
    <mergeCell ref="G53:H53"/>
    <mergeCell ref="G43:H43"/>
    <mergeCell ref="A9:B9"/>
    <mergeCell ref="C2:K2"/>
    <mergeCell ref="C3:K3"/>
    <mergeCell ref="G29:H29"/>
    <mergeCell ref="G35:H35"/>
    <mergeCell ref="G9:H9"/>
    <mergeCell ref="A5:B5"/>
    <mergeCell ref="A6:B6"/>
    <mergeCell ref="G67:I67"/>
  </mergeCells>
  <phoneticPr fontId="0" type="noConversion"/>
  <printOptions horizontalCentered="1"/>
  <pageMargins left="0.11811023622047245" right="0.15748031496062992" top="0.35433070866141736" bottom="0.47244094488188981" header="0.15748031496062992" footer="0.15748031496062992"/>
  <pageSetup paperSize="9" scale="58" orientation="portrait" r:id="rId1"/>
  <headerFooter alignWithMargins="0">
    <oddFooter>&amp;CSAS BIGALLET 440 rue de la gare 38730 VAL DE VIRIEU 
TEL: 04.74.88.25.13  FAX  : 04.74.97.90.23   www.bigallet.fr 
info@bigallet.fr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CE</vt:lpstr>
    </vt:vector>
  </TitlesOfParts>
  <Company>BIGALLET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Stephanie COLICHE</cp:lastModifiedBy>
  <cp:lastPrinted>2023-06-14T12:50:45Z</cp:lastPrinted>
  <dcterms:created xsi:type="dcterms:W3CDTF">2007-06-04T07:12:12Z</dcterms:created>
  <dcterms:modified xsi:type="dcterms:W3CDTF">2023-10-19T14:42:14Z</dcterms:modified>
</cp:coreProperties>
</file>